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 — Executive Summary" sheetId="1" state="visible" r:id="rId1"/>
    <sheet xmlns:r="http://schemas.openxmlformats.org/officeDocument/2006/relationships" name="2 — CAPEX per lokalizacja" sheetId="2" state="visible" r:id="rId2"/>
    <sheet xmlns:r="http://schemas.openxmlformats.org/officeDocument/2006/relationships" name="3 — P&amp;L per etap" sheetId="3" state="visible" r:id="rId3"/>
    <sheet xmlns:r="http://schemas.openxmlformats.org/officeDocument/2006/relationships" name="4 — Pro-forma 10yr" sheetId="4" state="visible" r:id="rId4"/>
    <sheet xmlns:r="http://schemas.openxmlformats.org/officeDocument/2006/relationships" name="5 — Kaskada finansowania" sheetId="5" state="visible" r:id="rId5"/>
    <sheet xmlns:r="http://schemas.openxmlformats.org/officeDocument/2006/relationships" name="6 — Założenia i źródła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#,##0 &quot;PLN&quot;"/>
    <numFmt numFmtId="165" formatCode="0 &quot;mies.&quot;"/>
    <numFmt numFmtId="166" formatCode="0.0%"/>
    <numFmt numFmtId="167" formatCode="#,##0 &quot;m&quot;"/>
    <numFmt numFmtId="168" formatCode="#,##0 &quot;PLN/MW&quot;"/>
    <numFmt numFmtId="169" formatCode="0% &quot;kapitału własnego&quot;"/>
  </numFmts>
  <fonts count="33">
    <font>
      <name val="Calibri"/>
      <family val="2"/>
      <color theme="1"/>
      <sz val="11"/>
      <scheme val="minor"/>
    </font>
    <font>
      <name val="Calibri"/>
      <b val="1"/>
      <color rgb="00FFFFFF"/>
      <sz val="15"/>
    </font>
    <font>
      <name val="Calibri"/>
      <color rgb="00BFAA7E"/>
      <sz val="9"/>
    </font>
    <font>
      <name val="Calibri"/>
      <b val="1"/>
      <color rgb="00BFAA7E"/>
      <sz val="10"/>
    </font>
    <font>
      <name val="Calibri"/>
      <color rgb="00FFFFFF"/>
      <sz val="8"/>
    </font>
    <font>
      <name val="Calibri"/>
      <b val="1"/>
      <color rgb="00FFFFFF"/>
      <sz val="12"/>
    </font>
    <font>
      <name val="Calibri"/>
      <b val="1"/>
      <color rgb="00FFFFFF"/>
      <sz val="9"/>
    </font>
    <font>
      <name val="Calibri"/>
      <color rgb="00FFFFFF"/>
      <sz val="10"/>
    </font>
    <font>
      <name val="Calibri"/>
      <color rgb="001F2839"/>
      <sz val="10"/>
    </font>
    <font>
      <name val="Calibri"/>
      <b val="1"/>
      <color rgb="001F2839"/>
      <sz val="10"/>
    </font>
    <font>
      <name val="Calibri"/>
      <i val="1"/>
      <color rgb="00888888"/>
      <sz val="8"/>
    </font>
    <font>
      <name val="Calibri"/>
      <b val="1"/>
      <color rgb="00FFFFFF"/>
      <sz val="10"/>
    </font>
    <font>
      <name val="Calibri"/>
      <i val="1"/>
      <color rgb="001F2839"/>
      <sz val="8"/>
    </font>
    <font>
      <name val="Calibri"/>
      <color rgb="00333333"/>
      <sz val="9"/>
    </font>
    <font>
      <name val="Calibri"/>
      <i val="1"/>
      <color rgb="00666666"/>
      <sz val="8"/>
    </font>
    <font>
      <name val="Calibri"/>
      <color rgb="00B45309"/>
      <sz val="10"/>
    </font>
    <font>
      <name val="Calibri"/>
      <i val="1"/>
      <color rgb="00B45309"/>
      <sz val="9"/>
    </font>
    <font>
      <name val="Calibri"/>
      <i val="1"/>
      <color rgb="001F2839"/>
      <sz val="9"/>
    </font>
    <font>
      <name val="Calibri"/>
      <color rgb="00AAAAAA"/>
      <sz val="10"/>
    </font>
    <font>
      <name val="Calibri"/>
      <i val="1"/>
      <color rgb="00BBBBBB"/>
      <sz val="10"/>
    </font>
    <font>
      <name val="Calibri"/>
      <i val="1"/>
      <color rgb="00444444"/>
      <sz val="9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b val="1"/>
      <color rgb="00A08C60"/>
      <sz val="18"/>
    </font>
    <font>
      <name val="Calibri"/>
      <b val="1"/>
      <color rgb="00BFAA7E"/>
      <sz val="11"/>
    </font>
    <font>
      <name val="Calibri"/>
      <i val="1"/>
      <color rgb="00555555"/>
      <sz val="9"/>
    </font>
    <font>
      <name val="Calibri"/>
      <color rgb="001F2839"/>
      <sz val="9"/>
    </font>
    <font>
      <name val="Calibri"/>
      <i val="1"/>
      <color rgb="00444444"/>
      <sz val="8"/>
    </font>
    <font>
      <name val="Calibri"/>
      <i val="1"/>
      <color rgb="001A6632"/>
      <sz val="8"/>
    </font>
    <font>
      <name val="Calibri"/>
      <b val="1"/>
      <color rgb="00B45309"/>
      <sz val="9"/>
    </font>
    <font>
      <name val="Calibri"/>
      <b val="1"/>
      <color rgb="00B45309"/>
      <sz val="10"/>
    </font>
    <font>
      <name val="Calibri"/>
      <i val="1"/>
      <color rgb="00B45309"/>
      <sz val="8"/>
    </font>
    <font>
      <name val="Calibri"/>
      <color rgb="00B45309"/>
      <sz val="9"/>
    </font>
  </fonts>
  <fills count="12">
    <fill>
      <patternFill/>
    </fill>
    <fill>
      <patternFill patternType="gray125"/>
    </fill>
    <fill>
      <patternFill patternType="solid">
        <fgColor rgb="001F2839"/>
      </patternFill>
    </fill>
    <fill>
      <patternFill patternType="solid">
        <fgColor rgb="00536381"/>
      </patternFill>
    </fill>
    <fill>
      <patternFill patternType="solid">
        <fgColor rgb="008B9DB5"/>
      </patternFill>
    </fill>
    <fill>
      <patternFill patternType="solid">
        <fgColor rgb="00A08C60"/>
      </patternFill>
    </fill>
    <fill>
      <patternFill patternType="solid">
        <fgColor rgb="00E8ECF3"/>
      </patternFill>
    </fill>
    <fill>
      <patternFill patternType="solid">
        <fgColor rgb="00F5F4F1"/>
      </patternFill>
    </fill>
    <fill>
      <patternFill patternType="solid">
        <fgColor rgb="00FFFFFF"/>
      </patternFill>
    </fill>
    <fill>
      <patternFill patternType="solid">
        <fgColor rgb="00FFF9C4"/>
      </patternFill>
    </fill>
    <fill>
      <patternFill patternType="solid">
        <fgColor rgb="00D4F0DC"/>
      </patternFill>
    </fill>
    <fill>
      <patternFill patternType="solid">
        <fgColor rgb="00BFAA7E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94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2" fillId="2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left" vertical="center"/>
    </xf>
    <xf numFmtId="0" fontId="4" fillId="2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64" fontId="5" fillId="2" borderId="1" applyAlignment="1" pivotButton="0" quotePrefix="0" xfId="0">
      <alignment horizontal="center" vertical="center"/>
    </xf>
    <xf numFmtId="164" fontId="5" fillId="3" borderId="1" applyAlignment="1" pivotButton="0" quotePrefix="0" xfId="0">
      <alignment horizontal="center" vertical="center"/>
    </xf>
    <xf numFmtId="164" fontId="5" fillId="4" borderId="1" applyAlignment="1" pivotButton="0" quotePrefix="0" xfId="0">
      <alignment horizontal="center" vertical="center"/>
    </xf>
    <xf numFmtId="164" fontId="5" fillId="5" borderId="1" applyAlignment="1" pivotButton="0" quotePrefix="0" xfId="0">
      <alignment horizontal="center" vertical="center"/>
    </xf>
    <xf numFmtId="165" fontId="5" fillId="5" borderId="1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left" vertical="center"/>
    </xf>
    <xf numFmtId="0" fontId="7" fillId="2" borderId="1" applyAlignment="1" pivotButton="0" quotePrefix="0" xfId="0">
      <alignment horizontal="center" vertical="center"/>
    </xf>
    <xf numFmtId="164" fontId="8" fillId="2" borderId="1" applyAlignment="1" pivotButton="0" quotePrefix="0" xfId="0">
      <alignment horizontal="right" vertical="center"/>
    </xf>
    <xf numFmtId="0" fontId="7" fillId="3" borderId="1" applyAlignment="1" pivotButton="0" quotePrefix="0" xfId="0">
      <alignment horizontal="left" vertical="center"/>
    </xf>
    <xf numFmtId="0" fontId="7" fillId="3" borderId="1" applyAlignment="1" pivotButton="0" quotePrefix="0" xfId="0">
      <alignment horizontal="center" vertical="center"/>
    </xf>
    <xf numFmtId="164" fontId="8" fillId="3" borderId="1" applyAlignment="1" pivotButton="0" quotePrefix="0" xfId="0">
      <alignment horizontal="right" vertical="center"/>
    </xf>
    <xf numFmtId="0" fontId="7" fillId="4" borderId="1" applyAlignment="1" pivotButton="0" quotePrefix="0" xfId="0">
      <alignment horizontal="left" vertical="center"/>
    </xf>
    <xf numFmtId="0" fontId="7" fillId="4" borderId="1" applyAlignment="1" pivotButton="0" quotePrefix="0" xfId="0">
      <alignment horizontal="center" vertical="center"/>
    </xf>
    <xf numFmtId="164" fontId="8" fillId="4" borderId="1" applyAlignment="1" pivotButton="0" quotePrefix="0" xfId="0">
      <alignment horizontal="right" vertical="center"/>
    </xf>
    <xf numFmtId="0" fontId="9" fillId="6" borderId="1" applyAlignment="1" pivotButton="0" quotePrefix="0" xfId="0">
      <alignment horizontal="left" vertical="center"/>
    </xf>
    <xf numFmtId="0" fontId="9" fillId="6" borderId="1" applyAlignment="1" pivotButton="0" quotePrefix="0" xfId="0">
      <alignment horizontal="center" vertical="center"/>
    </xf>
    <xf numFmtId="164" fontId="9" fillId="6" borderId="1" applyAlignment="1" pivotButton="0" quotePrefix="0" xfId="0">
      <alignment horizontal="right" vertical="center"/>
    </xf>
    <xf numFmtId="0" fontId="10" fillId="7" borderId="0" applyAlignment="1" pivotButton="0" quotePrefix="0" xfId="0">
      <alignment horizontal="left" vertical="center" wrapText="1"/>
    </xf>
    <xf numFmtId="0" fontId="11" fillId="2" borderId="1" applyAlignment="1" pivotButton="0" quotePrefix="0" xfId="0">
      <alignment horizontal="left" vertical="center"/>
    </xf>
    <xf numFmtId="164" fontId="8" fillId="8" borderId="1" applyAlignment="1" pivotButton="0" quotePrefix="0" xfId="0">
      <alignment horizontal="right" vertical="center"/>
    </xf>
    <xf numFmtId="164" fontId="9" fillId="8" borderId="1" applyAlignment="1" pivotButton="0" quotePrefix="0" xfId="0">
      <alignment horizontal="right" vertical="center"/>
    </xf>
    <xf numFmtId="166" fontId="9" fillId="8" borderId="1" applyAlignment="1" pivotButton="0" quotePrefix="0" xfId="0">
      <alignment horizontal="right" vertical="center"/>
    </xf>
    <xf numFmtId="0" fontId="12" fillId="8" borderId="1" applyAlignment="1" pivotButton="0" quotePrefix="0" xfId="0">
      <alignment horizontal="left" vertical="center"/>
    </xf>
    <xf numFmtId="0" fontId="11" fillId="3" borderId="1" applyAlignment="1" pivotButton="0" quotePrefix="0" xfId="0">
      <alignment horizontal="left" vertical="center"/>
    </xf>
    <xf numFmtId="0" fontId="11" fillId="4" borderId="1" applyAlignment="1" pivotButton="0" quotePrefix="0" xfId="0">
      <alignment horizontal="left" vertical="center"/>
    </xf>
    <xf numFmtId="166" fontId="9" fillId="6" borderId="1" applyAlignment="1" pivotButton="0" quotePrefix="0" xfId="0">
      <alignment horizontal="right" vertical="center"/>
    </xf>
    <xf numFmtId="0" fontId="8" fillId="6" borderId="1" applyAlignment="1" pivotButton="0" quotePrefix="0" xfId="0">
      <alignment horizontal="center" vertical="center"/>
    </xf>
    <xf numFmtId="0" fontId="6" fillId="2" borderId="1" applyAlignment="1" pivotButton="0" quotePrefix="0" xfId="0">
      <alignment horizontal="center" vertical="center" wrapText="1"/>
    </xf>
    <xf numFmtId="0" fontId="11" fillId="2" borderId="1" applyAlignment="1" pivotButton="0" quotePrefix="0" xfId="0">
      <alignment horizontal="center" vertical="center"/>
    </xf>
    <xf numFmtId="167" fontId="7" fillId="2" borderId="1" applyAlignment="1" pivotButton="0" quotePrefix="0" xfId="0">
      <alignment horizontal="center" vertical="center"/>
    </xf>
    <xf numFmtId="168" fontId="8" fillId="8" borderId="1" applyAlignment="1" pivotButton="0" quotePrefix="0" xfId="0">
      <alignment horizontal="right" vertical="center"/>
    </xf>
    <xf numFmtId="0" fontId="13" fillId="8" borderId="1" applyAlignment="1" pivotButton="0" quotePrefix="0" xfId="0">
      <alignment horizontal="left" vertical="center"/>
    </xf>
    <xf numFmtId="0" fontId="14" fillId="8" borderId="1" applyAlignment="1" pivotButton="0" quotePrefix="0" xfId="0">
      <alignment horizontal="left" vertical="center"/>
    </xf>
    <xf numFmtId="0" fontId="11" fillId="3" borderId="1" applyAlignment="1" pivotButton="0" quotePrefix="0" xfId="0">
      <alignment horizontal="center" vertical="center"/>
    </xf>
    <xf numFmtId="167" fontId="7" fillId="3" borderId="1" applyAlignment="1" pivotButton="0" quotePrefix="0" xfId="0">
      <alignment horizontal="center" vertical="center"/>
    </xf>
    <xf numFmtId="0" fontId="11" fillId="4" borderId="1" applyAlignment="1" pivotButton="0" quotePrefix="0" xfId="0">
      <alignment horizontal="center" vertical="center"/>
    </xf>
    <xf numFmtId="167" fontId="7" fillId="4" borderId="1" applyAlignment="1" pivotButton="0" quotePrefix="0" xfId="0">
      <alignment horizontal="center" vertical="center"/>
    </xf>
    <xf numFmtId="49" fontId="15" fillId="4" borderId="1" applyAlignment="1" pivotButton="0" quotePrefix="0" xfId="0">
      <alignment horizontal="center" vertical="center"/>
    </xf>
    <xf numFmtId="0" fontId="15" fillId="9" borderId="1" applyAlignment="1" pivotButton="0" quotePrefix="0" xfId="0">
      <alignment horizontal="center" vertical="center"/>
    </xf>
    <xf numFmtId="0" fontId="16" fillId="9" borderId="1" applyAlignment="1" pivotButton="0" quotePrefix="0" xfId="0">
      <alignment horizontal="left" vertical="center"/>
    </xf>
    <xf numFmtId="168" fontId="9" fillId="6" borderId="1" applyAlignment="1" pivotButton="0" quotePrefix="0" xfId="0">
      <alignment horizontal="right" vertical="center"/>
    </xf>
    <xf numFmtId="0" fontId="17" fillId="6" borderId="1" applyAlignment="1" pivotButton="0" quotePrefix="0" xfId="0">
      <alignment horizontal="left" vertical="center"/>
    </xf>
    <xf numFmtId="0" fontId="8" fillId="8" borderId="1" applyAlignment="1" pivotButton="0" quotePrefix="0" xfId="0">
      <alignment horizontal="center" vertical="center"/>
    </xf>
    <xf numFmtId="164" fontId="9" fillId="10" borderId="1" applyAlignment="1" pivotButton="0" quotePrefix="0" xfId="0">
      <alignment horizontal="right" vertical="center"/>
    </xf>
    <xf numFmtId="164" fontId="11" fillId="2" borderId="1" applyAlignment="1" pivotButton="0" quotePrefix="0" xfId="0">
      <alignment horizontal="right" vertical="center"/>
    </xf>
    <xf numFmtId="0" fontId="18" fillId="7" borderId="1" applyAlignment="1" pivotButton="0" quotePrefix="0" xfId="0">
      <alignment horizontal="center" vertical="center"/>
    </xf>
    <xf numFmtId="0" fontId="19" fillId="7" borderId="1" applyAlignment="1" pivotButton="0" quotePrefix="0" xfId="0">
      <alignment horizontal="center" vertical="center"/>
    </xf>
    <xf numFmtId="164" fontId="11" fillId="3" borderId="1" applyAlignment="1" pivotButton="0" quotePrefix="0" xfId="0">
      <alignment horizontal="right" vertical="center"/>
    </xf>
    <xf numFmtId="164" fontId="11" fillId="4" borderId="1" applyAlignment="1" pivotButton="0" quotePrefix="0" xfId="0">
      <alignment horizontal="right" vertical="center"/>
    </xf>
    <xf numFmtId="0" fontId="9" fillId="8" borderId="1" applyAlignment="1" pivotButton="0" quotePrefix="0" xfId="0">
      <alignment horizontal="center" vertical="center"/>
    </xf>
    <xf numFmtId="0" fontId="9" fillId="10" borderId="1" applyAlignment="1" pivotButton="0" quotePrefix="0" xfId="0">
      <alignment horizontal="center" vertical="center"/>
    </xf>
    <xf numFmtId="164" fontId="8" fillId="10" borderId="1" applyAlignment="1" pivotButton="0" quotePrefix="0" xfId="0">
      <alignment horizontal="right" vertical="center"/>
    </xf>
    <xf numFmtId="0" fontId="11" fillId="11" borderId="1" applyAlignment="1" pivotButton="0" quotePrefix="0" xfId="0">
      <alignment horizontal="center" vertical="center"/>
    </xf>
    <xf numFmtId="49" fontId="9" fillId="6" borderId="1" applyAlignment="1" pivotButton="0" quotePrefix="0" xfId="0">
      <alignment horizontal="center" vertical="center"/>
    </xf>
    <xf numFmtId="0" fontId="20" fillId="7" borderId="1" applyAlignment="1" pivotButton="0" quotePrefix="0" xfId="0">
      <alignment horizontal="left" vertical="center" wrapText="1"/>
    </xf>
    <xf numFmtId="0" fontId="21" fillId="2" borderId="1" applyAlignment="1" pivotButton="0" quotePrefix="0" xfId="0">
      <alignment horizontal="center" vertical="center"/>
    </xf>
    <xf numFmtId="0" fontId="21" fillId="3" borderId="1" applyAlignment="1" pivotButton="0" quotePrefix="0" xfId="0">
      <alignment horizontal="center" vertical="center"/>
    </xf>
    <xf numFmtId="0" fontId="21" fillId="4" borderId="1" applyAlignment="1" pivotButton="0" quotePrefix="0" xfId="0">
      <alignment horizontal="center" vertical="center"/>
    </xf>
    <xf numFmtId="0" fontId="0" fillId="8" borderId="1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4" fillId="4" borderId="1" applyAlignment="1" pivotButton="0" quotePrefix="0" xfId="0">
      <alignment horizontal="center" vertical="center"/>
    </xf>
    <xf numFmtId="164" fontId="22" fillId="2" borderId="1" applyAlignment="1" pivotButton="0" quotePrefix="0" xfId="0">
      <alignment horizontal="center" vertical="center"/>
    </xf>
    <xf numFmtId="164" fontId="22" fillId="3" borderId="1" applyAlignment="1" pivotButton="0" quotePrefix="0" xfId="0">
      <alignment horizontal="center" vertical="center"/>
    </xf>
    <xf numFmtId="164" fontId="22" fillId="4" borderId="1" applyAlignment="1" pivotButton="0" quotePrefix="0" xfId="0">
      <alignment horizontal="center" vertical="center"/>
    </xf>
    <xf numFmtId="0" fontId="23" fillId="8" borderId="1" applyAlignment="1" pivotButton="0" quotePrefix="0" xfId="0">
      <alignment horizontal="center" vertical="center"/>
    </xf>
    <xf numFmtId="169" fontId="2" fillId="2" borderId="1" applyAlignment="1" pivotButton="0" quotePrefix="0" xfId="0">
      <alignment horizontal="center" vertical="center"/>
    </xf>
    <xf numFmtId="169" fontId="2" fillId="3" borderId="1" applyAlignment="1" pivotButton="0" quotePrefix="0" xfId="0">
      <alignment horizontal="center" vertical="center"/>
    </xf>
    <xf numFmtId="169" fontId="2" fillId="4" borderId="1" applyAlignment="1" pivotButton="0" quotePrefix="0" xfId="0">
      <alignment horizontal="center" vertical="center"/>
    </xf>
    <xf numFmtId="0" fontId="17" fillId="7" borderId="1" applyAlignment="1" pivotButton="0" quotePrefix="0" xfId="0">
      <alignment horizontal="center" vertical="center" wrapText="1"/>
    </xf>
    <xf numFmtId="0" fontId="24" fillId="2" borderId="1" applyAlignment="1" pivotButton="0" quotePrefix="0" xfId="0">
      <alignment horizontal="left" vertical="center"/>
    </xf>
    <xf numFmtId="0" fontId="9" fillId="8" borderId="1" applyAlignment="1" pivotButton="0" quotePrefix="0" xfId="0">
      <alignment horizontal="left" vertical="center"/>
    </xf>
    <xf numFmtId="0" fontId="25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26" fillId="8" borderId="1" applyAlignment="1" pivotButton="0" quotePrefix="0" xfId="0">
      <alignment horizontal="left" vertical="center"/>
    </xf>
    <xf numFmtId="0" fontId="14" fillId="8" borderId="1" applyAlignment="1" pivotButton="0" quotePrefix="0" xfId="0">
      <alignment horizontal="center" vertical="center"/>
    </xf>
    <xf numFmtId="0" fontId="27" fillId="8" borderId="1" applyAlignment="1" pivotButton="0" quotePrefix="0" xfId="0">
      <alignment horizontal="left" vertical="center"/>
    </xf>
    <xf numFmtId="0" fontId="28" fillId="10" borderId="1" applyAlignment="1" pivotButton="0" quotePrefix="0" xfId="0">
      <alignment horizontal="left" vertical="center" wrapText="1"/>
    </xf>
    <xf numFmtId="0" fontId="29" fillId="9" borderId="1" applyAlignment="1" pivotButton="0" quotePrefix="0" xfId="0">
      <alignment horizontal="left" vertical="center"/>
    </xf>
    <xf numFmtId="0" fontId="30" fillId="9" borderId="1" applyAlignment="1" pivotButton="0" quotePrefix="0" xfId="0">
      <alignment horizontal="center" vertical="center"/>
    </xf>
    <xf numFmtId="0" fontId="14" fillId="9" borderId="1" applyAlignment="1" pivotButton="0" quotePrefix="0" xfId="0">
      <alignment horizontal="center" vertical="center"/>
    </xf>
    <xf numFmtId="0" fontId="27" fillId="9" borderId="1" applyAlignment="1" pivotButton="0" quotePrefix="0" xfId="0">
      <alignment horizontal="left" vertical="center"/>
    </xf>
    <xf numFmtId="0" fontId="31" fillId="9" borderId="1" applyAlignment="1" pivotButton="0" quotePrefix="0" xfId="0">
      <alignment horizontal="left" vertical="center" wrapText="1"/>
    </xf>
    <xf numFmtId="0" fontId="30" fillId="9" borderId="1" applyAlignment="1" pivotButton="0" quotePrefix="0" xfId="0">
      <alignment horizontal="left" vertical="center"/>
    </xf>
    <xf numFmtId="0" fontId="32" fillId="9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Przychód brutto vs Zysk netto (skonsolidowany, 10 lat)</a:t>
            </a:r>
          </a:p>
        </rich>
      </tx>
    </title>
    <plotArea>
      <lineChart>
        <grouping val="standard"/>
        <ser>
          <idx val="0"/>
          <order val="0"/>
          <tx>
            <strRef>
              <f>'1 — Executive Summary'!B27</f>
            </strRef>
          </tx>
          <spPr>
            <a:ln xmlns:a="http://schemas.openxmlformats.org/drawingml/2006/main">
              <a:solidFill>
                <a:srgbClr val="A08C60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'1 — Executive Summary'!$A$28:$A$37</f>
            </numRef>
          </cat>
          <val>
            <numRef>
              <f>'1 — Executive Summary'!$B$28:$B$37</f>
            </numRef>
          </val>
        </ser>
        <ser>
          <idx val="1"/>
          <order val="1"/>
          <tx>
            <strRef>
              <f>'1 — Executive Summary'!C27</f>
            </strRef>
          </tx>
          <spPr>
            <a:ln xmlns:a="http://schemas.openxmlformats.org/drawingml/2006/main">
              <a:solidFill>
                <a:srgbClr val="1F2839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'1 — Executive Summary'!$A$28:$A$37</f>
            </numRef>
          </cat>
          <val>
            <numRef>
              <f>'1 — Executive Summary'!$C$28:$C$37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Rok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PLN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CAPEX według etapu (PLN)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'2 — CAPEX per lokalizacja'!B19</f>
            </strRef>
          </tx>
          <spPr>
            <a:solidFill xmlns:a="http://schemas.openxmlformats.org/drawingml/2006/main">
              <a:srgbClr val="536381"/>
            </a:solidFill>
            <a:ln xmlns:a="http://schemas.openxmlformats.org/drawingml/2006/main">
              <a:prstDash val="solid"/>
            </a:ln>
          </spPr>
          <cat>
            <numRef>
              <f>'2 — CAPEX per lokalizacja'!$A$20:$A$22</f>
            </numRef>
          </cat>
          <val>
            <numRef>
              <f>'2 — CAPEX per lokalizacja'!$B$20:$B$22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PLN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39</row>
      <rowOff>0</rowOff>
    </from>
    <ext cx="792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drawings/drawing2.xml><?xml version="1.0" encoding="utf-8"?>
<wsDr xmlns="http://schemas.openxmlformats.org/drawingml/2006/spreadsheetDrawing">
  <oneCellAnchor>
    <from>
      <col>0</col>
      <colOff>0</colOff>
      <row>24</row>
      <rowOff>0</rowOff>
    </from>
    <ext cx="504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6" customWidth="1" min="8" max="8"/>
  </cols>
  <sheetData>
    <row r="1" ht="32" customHeight="1">
      <c r="A1" s="1" t="inlineStr">
        <is>
          <t>GammaVenture BESS — Budżet Inwestorski v1</t>
        </is>
      </c>
    </row>
    <row r="2" ht="18" customHeight="1">
      <c r="A2" s="2" t="inlineStr">
        <is>
          <t>Podsumowanie wykonawcze | Źródło: EPC Gamma Venture, oferta Respect Energy, warunki inwestora</t>
        </is>
      </c>
    </row>
    <row r="4" ht="22" customHeight="1">
      <c r="A4" s="3" t="inlineStr">
        <is>
          <t>▸ Kluczowe wskaźniki</t>
        </is>
      </c>
    </row>
    <row r="5" ht="20" customHeight="1">
      <c r="A5" s="4" t="inlineStr">
        <is>
          <t>CAPEX Etap I</t>
        </is>
      </c>
      <c r="B5" s="5" t="inlineStr">
        <is>
          <t>CAPEX Etap II</t>
        </is>
      </c>
      <c r="C5" s="6" t="inlineStr">
        <is>
          <t>CAPEX Etap III*</t>
        </is>
      </c>
      <c r="D5" s="4" t="inlineStr">
        <is>
          <t>Łączny CAPEX (I+II)</t>
        </is>
      </c>
      <c r="E5" s="7" t="inlineStr">
        <is>
          <t>Przychód brutto 10yr</t>
        </is>
      </c>
      <c r="F5" s="4" t="inlineStr">
        <is>
          <t>Zysk netto 10yr</t>
        </is>
      </c>
      <c r="G5" s="4" t="inlineStr">
        <is>
          <t>Kapitał inwestora</t>
        </is>
      </c>
      <c r="H5" s="7" t="inlineStr">
        <is>
          <t>Szacowany zwrot</t>
        </is>
      </c>
    </row>
    <row r="6" ht="24" customHeight="1">
      <c r="A6" s="8" t="n">
        <v>7160000</v>
      </c>
      <c r="B6" s="9" t="n">
        <v>20740000</v>
      </c>
      <c r="C6" s="10" t="n">
        <v>11206000</v>
      </c>
      <c r="D6" s="8" t="n">
        <v>27900000</v>
      </c>
      <c r="E6" s="11" t="n">
        <v>57918916</v>
      </c>
      <c r="F6" s="8" t="n">
        <v>17657711.6651611</v>
      </c>
      <c r="G6" s="8" t="n">
        <v>22710000</v>
      </c>
      <c r="H6" s="12" t="n">
        <v>48</v>
      </c>
    </row>
    <row r="8" ht="22" customHeight="1">
      <c r="A8" s="3" t="inlineStr">
        <is>
          <t>▸ CAPEX według etapu</t>
        </is>
      </c>
    </row>
    <row r="9" ht="20" customHeight="1">
      <c r="A9" s="13" t="inlineStr">
        <is>
          <t>Etap</t>
        </is>
      </c>
      <c r="B9" s="13" t="inlineStr">
        <is>
          <t>MW</t>
        </is>
      </c>
      <c r="C9" s="13" t="inlineStr">
        <is>
          <t>MWh</t>
        </is>
      </c>
      <c r="D9" s="13" t="inlineStr">
        <is>
          <t>CAPEX (PLN)</t>
        </is>
      </c>
    </row>
    <row r="10" ht="18" customHeight="1">
      <c r="A10" s="14" t="inlineStr">
        <is>
          <t>Etap I</t>
        </is>
      </c>
      <c r="B10" s="15" t="n">
        <v>4</v>
      </c>
      <c r="C10" s="15" t="n">
        <v>8</v>
      </c>
      <c r="D10" s="16" t="n">
        <v>7160000</v>
      </c>
    </row>
    <row r="11" ht="18" customHeight="1">
      <c r="A11" s="17" t="inlineStr">
        <is>
          <t>Etap II</t>
        </is>
      </c>
      <c r="B11" s="18" t="n">
        <v>12</v>
      </c>
      <c r="C11" s="18" t="n">
        <v>24</v>
      </c>
      <c r="D11" s="19" t="n">
        <v>20740000</v>
      </c>
    </row>
    <row r="12" ht="18" customHeight="1">
      <c r="A12" s="20" t="inlineStr">
        <is>
          <t>Etap III*</t>
        </is>
      </c>
      <c r="B12" s="21" t="n">
        <v>6</v>
      </c>
      <c r="C12" s="21" t="n">
        <v>12</v>
      </c>
      <c r="D12" s="22" t="n">
        <v>11206000</v>
      </c>
    </row>
    <row r="13" ht="18" customHeight="1">
      <c r="A13" s="23" t="inlineStr">
        <is>
          <t>RAZEM</t>
        </is>
      </c>
      <c r="B13" s="24" t="n">
        <v>22</v>
      </c>
      <c r="C13" s="24" t="n">
        <v>44</v>
      </c>
      <c r="D13" s="25" t="n">
        <v>39106000</v>
      </c>
    </row>
    <row r="14" ht="28" customHeight="1">
      <c r="A14" s="26" t="inlineStr">
        <is>
          <t>* Etap III: CAPEX obejmuje tylko Myszków (6 MW). Wojkowice, Dąbrowa Górnicza, Poraj — brak wyceny EPC. ⚠️ Patrz Tab 6.</t>
        </is>
      </c>
    </row>
    <row r="16" ht="22" customHeight="1">
      <c r="A16" s="3" t="inlineStr">
        <is>
          <t>▸ Zestawienie przychodów i zysku (10 lat)</t>
        </is>
      </c>
    </row>
    <row r="17" ht="20" customHeight="1">
      <c r="A17" s="13" t="inlineStr"/>
      <c r="B17" s="13" t="inlineStr">
        <is>
          <t>Przychód brutto</t>
        </is>
      </c>
      <c r="C17" s="13" t="inlineStr">
        <is>
          <t>Koszty O&amp;M</t>
        </is>
      </c>
      <c r="D17" s="13" t="inlineStr">
        <is>
          <t>EBITDA</t>
        </is>
      </c>
      <c r="E17" s="13" t="inlineStr">
        <is>
          <t>Odsetki</t>
        </is>
      </c>
      <c r="F17" s="13" t="inlineStr">
        <is>
          <t>Zysk netto</t>
        </is>
      </c>
      <c r="G17" s="13" t="inlineStr">
        <is>
          <t>ROE %</t>
        </is>
      </c>
      <c r="H17" s="13" t="inlineStr">
        <is>
          <t>Źródło</t>
        </is>
      </c>
    </row>
    <row r="18" ht="18" customHeight="1">
      <c r="A18" s="27" t="inlineStr">
        <is>
          <t>Etap I</t>
        </is>
      </c>
      <c r="B18" s="28" t="n">
        <v>13344640</v>
      </c>
      <c r="C18" s="28" t="n">
        <v>1360400</v>
      </c>
      <c r="D18" s="29" t="n">
        <v>11984240</v>
      </c>
      <c r="E18" s="28" t="n">
        <v>1558031</v>
      </c>
      <c r="F18" s="29" t="n">
        <v>4772149</v>
      </c>
      <c r="G18" s="30" t="n">
        <v>0.6665012939401572</v>
      </c>
      <c r="H18" s="31" t="inlineStr">
        <is>
          <t>EPC + RE Oferta</t>
        </is>
      </c>
    </row>
    <row r="19" ht="18" customHeight="1">
      <c r="A19" s="32" t="inlineStr">
        <is>
          <t>Etap II</t>
        </is>
      </c>
      <c r="B19" s="28" t="n">
        <v>32372298</v>
      </c>
      <c r="C19" s="28" t="n">
        <v>3525800</v>
      </c>
      <c r="D19" s="29" t="n">
        <v>28846498</v>
      </c>
      <c r="E19" s="28" t="n">
        <v>3130660</v>
      </c>
      <c r="F19" s="29" t="n">
        <v>11310169</v>
      </c>
      <c r="G19" s="30" t="n">
        <v>0.7273420322782091</v>
      </c>
      <c r="H19" s="31" t="inlineStr">
        <is>
          <t>EPC + RE Oferta</t>
        </is>
      </c>
    </row>
    <row r="20" ht="18" customHeight="1">
      <c r="A20" s="33" t="inlineStr">
        <is>
          <t>Etap III</t>
        </is>
      </c>
      <c r="B20" s="28" t="n">
        <v>12201978</v>
      </c>
      <c r="C20" s="28" t="n">
        <v>1568840</v>
      </c>
      <c r="D20" s="29" t="n">
        <v>10633138</v>
      </c>
      <c r="E20" s="28" t="n">
        <v>3458741</v>
      </c>
      <c r="F20" s="29" t="n">
        <v>1575394</v>
      </c>
      <c r="G20" s="30" t="n">
        <v>0.1405848472803343</v>
      </c>
      <c r="H20" s="31" t="inlineStr">
        <is>
          <t>EPC Myszków; pozostałe ⚠️</t>
        </is>
      </c>
    </row>
    <row r="21" ht="20" customHeight="1">
      <c r="A21" s="23" t="inlineStr">
        <is>
          <t>RAZEM</t>
        </is>
      </c>
      <c r="B21" s="25" t="n">
        <v>57918916</v>
      </c>
      <c r="C21" s="25" t="n">
        <v>6455040</v>
      </c>
      <c r="D21" s="25" t="n">
        <v>51463876</v>
      </c>
      <c r="E21" s="25" t="n">
        <v>8147432</v>
      </c>
      <c r="F21" s="25" t="n">
        <v>17657712</v>
      </c>
      <c r="G21" s="34" t="n">
        <v>0.5206307248838632</v>
      </c>
      <c r="H21" s="35" t="inlineStr">
        <is>
          <t>—</t>
        </is>
      </c>
    </row>
    <row r="23" ht="28" customHeight="1">
      <c r="A23" s="26" t="inlineStr">
        <is>
          <t>Uwaga: Przychód brutto = 100% przychodów z optimizacji BESS wg prognoz RE (przed podziałem 9% dla Respect Energy). Koszty O&amp;M = 2% CAPEX/rok (szacunek branżowy ⚠️). Zysk netto po amortyzacji 15-letniej i CIT 19%.</t>
        </is>
      </c>
    </row>
    <row r="24" ht="28" customHeight="1">
      <c r="A24" s="26" t="inlineStr">
        <is>
          <t>RE Profit Share (9% przychodów w modelu 5-letnim) ujęty w Tab 6 — Assumptions. Payback 48 mies. oparty na 6% rocznej stopie pożyczki inwestorskiej.</t>
        </is>
      </c>
    </row>
    <row r="27" customHeight="1">
      <c r="A27" t="inlineStr">
        <is>
          <t>Rok</t>
        </is>
      </c>
      <c r="B27" t="inlineStr">
        <is>
          <t>Przychód brutto</t>
        </is>
      </c>
      <c r="C27" t="inlineStr">
        <is>
          <t>Zysk netto</t>
        </is>
      </c>
    </row>
    <row r="28" customHeight="1">
      <c r="A28" t="n">
        <v>2027</v>
      </c>
      <c r="B28" t="n">
        <v>1451744</v>
      </c>
      <c r="C28" t="n">
        <v>576621</v>
      </c>
    </row>
    <row r="29" customHeight="1">
      <c r="A29" t="n">
        <v>2028</v>
      </c>
      <c r="B29" t="n">
        <v>5510650</v>
      </c>
      <c r="C29" t="n">
        <v>2175511</v>
      </c>
    </row>
    <row r="30" customHeight="1">
      <c r="A30" t="n">
        <v>2029</v>
      </c>
      <c r="B30" t="n">
        <v>6215936</v>
      </c>
      <c r="C30" t="n">
        <v>2206146</v>
      </c>
    </row>
    <row r="31" customHeight="1">
      <c r="A31" t="n">
        <v>2030</v>
      </c>
      <c r="B31" t="n">
        <v>6881072</v>
      </c>
      <c r="C31" t="n">
        <v>1636399</v>
      </c>
    </row>
    <row r="32" customHeight="1">
      <c r="A32" t="n">
        <v>2031</v>
      </c>
      <c r="B32" t="n">
        <v>6497832</v>
      </c>
      <c r="C32" t="n">
        <v>1550862</v>
      </c>
    </row>
    <row r="33" customHeight="1">
      <c r="A33" t="n">
        <v>2032</v>
      </c>
      <c r="B33" t="n">
        <v>6561830</v>
      </c>
      <c r="C33" t="n">
        <v>1822455</v>
      </c>
    </row>
    <row r="34" customHeight="1">
      <c r="A34" t="n">
        <v>2033</v>
      </c>
      <c r="B34" t="n">
        <v>6329224</v>
      </c>
      <c r="C34" t="n">
        <v>1870095</v>
      </c>
    </row>
    <row r="35" customHeight="1">
      <c r="A35" t="n">
        <v>2034</v>
      </c>
      <c r="B35" t="n">
        <v>6270550</v>
      </c>
      <c r="C35" t="n">
        <v>1980177</v>
      </c>
    </row>
    <row r="36" customHeight="1">
      <c r="A36" t="n">
        <v>2035</v>
      </c>
      <c r="B36" t="n">
        <v>6215330</v>
      </c>
      <c r="C36" t="n">
        <v>1986446</v>
      </c>
    </row>
    <row r="37" customHeight="1">
      <c r="A37" t="n">
        <v>2036</v>
      </c>
      <c r="B37" t="n">
        <v>5984748</v>
      </c>
      <c r="C37" t="n">
        <v>1853000</v>
      </c>
    </row>
    <row r="38" customHeight="1"/>
  </sheetData>
  <mergeCells count="8">
    <mergeCell ref="A4:H4"/>
    <mergeCell ref="A8:D8"/>
    <mergeCell ref="A24:H24"/>
    <mergeCell ref="A2:H2"/>
    <mergeCell ref="A16:H16"/>
    <mergeCell ref="A14:H14"/>
    <mergeCell ref="A1:H1"/>
    <mergeCell ref="A23:H23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22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8" customWidth="1" min="2" max="2"/>
    <col width="7" customWidth="1" min="3" max="3"/>
    <col width="8" customWidth="1" min="4" max="4"/>
    <col width="16" customWidth="1" min="5" max="5"/>
    <col width="10" customWidth="1" min="6" max="6"/>
    <col width="16" customWidth="1" min="7" max="7"/>
    <col width="14" customWidth="1" min="8" max="8"/>
    <col width="36" customWidth="1" min="9" max="9"/>
    <col width="18" customWidth="1" min="10" max="10"/>
  </cols>
  <sheetData>
    <row r="1" ht="32" customHeight="1">
      <c r="A1" s="1" t="inlineStr">
        <is>
          <t>GV BESS — Zestawienie CAPEX per lokalizacja</t>
        </is>
      </c>
    </row>
    <row r="2" ht="18" customHeight="1">
      <c r="A2" s="2" t="inlineStr">
        <is>
          <t>Źródło: Gamma Venture EPC Szacunki.xlsx | Etapy I–III | 8 lokalizacji | 36 MW / 72 MWh</t>
        </is>
      </c>
    </row>
    <row r="4" ht="26" customHeight="1">
      <c r="A4" s="36" t="inlineStr">
        <is>
          <t>Lokalizacja</t>
        </is>
      </c>
      <c r="B4" s="36" t="inlineStr">
        <is>
          <t>Etap</t>
        </is>
      </c>
      <c r="C4" s="36" t="inlineStr">
        <is>
          <t>MW</t>
        </is>
      </c>
      <c r="D4" s="36" t="inlineStr">
        <is>
          <t>MWh</t>
        </is>
      </c>
      <c r="E4" s="36" t="inlineStr">
        <is>
          <t>Działka typ</t>
        </is>
      </c>
      <c r="F4" s="36" t="inlineStr">
        <is>
          <t>BPZ (m)</t>
        </is>
      </c>
      <c r="G4" s="36" t="inlineStr">
        <is>
          <t>CAPEX (PLN)</t>
        </is>
      </c>
      <c r="H4" s="36" t="inlineStr">
        <is>
          <t>CAPEX/MW (PLN)</t>
        </is>
      </c>
      <c r="I4" s="36" t="inlineStr">
        <is>
          <t>Uwagi</t>
        </is>
      </c>
      <c r="J4" s="36" t="inlineStr">
        <is>
          <t>Źródło</t>
        </is>
      </c>
    </row>
    <row r="5" ht="18" customHeight="1">
      <c r="A5" s="27" t="inlineStr">
        <is>
          <t>Mikołów</t>
        </is>
      </c>
      <c r="B5" s="15" t="inlineStr">
        <is>
          <t>Etap I</t>
        </is>
      </c>
      <c r="C5" s="37" t="n">
        <v>2</v>
      </c>
      <c r="D5" s="15" t="n">
        <v>4</v>
      </c>
      <c r="E5" s="14" t="inlineStr">
        <is>
          <t>Dzierżawa</t>
        </is>
      </c>
      <c r="F5" s="38" t="n">
        <v>50</v>
      </c>
      <c r="G5" s="29" t="n">
        <v>3487000</v>
      </c>
      <c r="H5" s="39" t="n">
        <v>1743500</v>
      </c>
      <c r="I5" s="40" t="inlineStr">
        <is>
          <t>COD Etap I — lokalizacja startowa, WP potwierdzone</t>
        </is>
      </c>
      <c r="J5" s="41" t="inlineStr">
        <is>
          <t>Gamma Venture EPC Szacunki.xlsx</t>
        </is>
      </c>
    </row>
    <row r="6" ht="18" customHeight="1">
      <c r="A6" s="27" t="inlineStr">
        <is>
          <t>Lubliniec</t>
        </is>
      </c>
      <c r="B6" s="15" t="inlineStr">
        <is>
          <t>Etap I</t>
        </is>
      </c>
      <c r="C6" s="37" t="n">
        <v>2</v>
      </c>
      <c r="D6" s="15" t="n">
        <v>4</v>
      </c>
      <c r="E6" s="14" t="inlineStr">
        <is>
          <t>Dzierżawa</t>
        </is>
      </c>
      <c r="F6" s="38" t="n">
        <v>250</v>
      </c>
      <c r="G6" s="29" t="n">
        <v>3673000</v>
      </c>
      <c r="H6" s="39" t="n">
        <v>1836500</v>
      </c>
      <c r="I6" s="40" t="inlineStr">
        <is>
          <t>COD Etap I</t>
        </is>
      </c>
      <c r="J6" s="41" t="inlineStr">
        <is>
          <t>Gamma Venture EPC Szacunki.xlsx</t>
        </is>
      </c>
    </row>
    <row r="7" ht="18" customHeight="1">
      <c r="A7" s="32" t="inlineStr">
        <is>
          <t>Tarnowskie Góry</t>
        </is>
      </c>
      <c r="B7" s="18" t="inlineStr">
        <is>
          <t>Etap II</t>
        </is>
      </c>
      <c r="C7" s="42" t="n">
        <v>8</v>
      </c>
      <c r="D7" s="18" t="n">
        <v>16</v>
      </c>
      <c r="E7" s="17" t="inlineStr">
        <is>
          <t>Dzierżawa</t>
        </is>
      </c>
      <c r="F7" s="43" t="n">
        <v>2000</v>
      </c>
      <c r="G7" s="29" t="n">
        <v>12480000</v>
      </c>
      <c r="H7" s="39" t="n">
        <v>1560000</v>
      </c>
      <c r="I7" s="40" t="inlineStr">
        <is>
          <t>COD Etap II</t>
        </is>
      </c>
      <c r="J7" s="41" t="inlineStr">
        <is>
          <t>Gamma Venture EPC Szacunki.xlsx</t>
        </is>
      </c>
    </row>
    <row r="8" ht="18" customHeight="1">
      <c r="A8" s="32" t="inlineStr">
        <is>
          <t>Kłodzko</t>
        </is>
      </c>
      <c r="B8" s="18" t="inlineStr">
        <is>
          <t>Etap II</t>
        </is>
      </c>
      <c r="C8" s="42" t="n">
        <v>4</v>
      </c>
      <c r="D8" s="18" t="n">
        <v>8</v>
      </c>
      <c r="E8" s="17" t="inlineStr">
        <is>
          <t>Dzierżawa</t>
        </is>
      </c>
      <c r="F8" s="43" t="n">
        <v>2800</v>
      </c>
      <c r="G8" s="29" t="n">
        <v>8260000</v>
      </c>
      <c r="H8" s="39" t="n">
        <v>2065000</v>
      </c>
      <c r="I8" s="40" t="inlineStr">
        <is>
          <t>COD Etap II</t>
        </is>
      </c>
      <c r="J8" s="41" t="inlineStr">
        <is>
          <t>Gamma Venture EPC Szacunki.xlsx</t>
        </is>
      </c>
    </row>
    <row r="9" ht="18" customHeight="1">
      <c r="A9" s="33" t="inlineStr">
        <is>
          <t>Myszków</t>
        </is>
      </c>
      <c r="B9" s="21" t="inlineStr">
        <is>
          <t>Etap III</t>
        </is>
      </c>
      <c r="C9" s="44" t="n">
        <v>6</v>
      </c>
      <c r="D9" s="21" t="n">
        <v>12</v>
      </c>
      <c r="E9" s="20" t="inlineStr">
        <is>
          <t>Dzierżawa</t>
        </is>
      </c>
      <c r="F9" s="45" t="n">
        <v>3000</v>
      </c>
      <c r="G9" s="29" t="n">
        <v>11206000</v>
      </c>
      <c r="H9" s="39" t="n">
        <v>1867666.666666667</v>
      </c>
      <c r="I9" s="40" t="inlineStr">
        <is>
          <t>COD Etap III — kotwica</t>
        </is>
      </c>
      <c r="J9" s="41" t="inlineStr">
        <is>
          <t>Gamma Venture EPC Szacunki.xlsx</t>
        </is>
      </c>
    </row>
    <row r="10" ht="18" customHeight="1">
      <c r="A10" s="33" t="inlineStr">
        <is>
          <t>Wojkowice</t>
        </is>
      </c>
      <c r="B10" s="21" t="inlineStr">
        <is>
          <t>Etap III</t>
        </is>
      </c>
      <c r="C10" s="44" t="n">
        <v>4</v>
      </c>
      <c r="D10" s="21" t="n">
        <v>8</v>
      </c>
      <c r="E10" s="20" t="inlineStr">
        <is>
          <t>Dzierżawa</t>
        </is>
      </c>
      <c r="F10" s="46" t="inlineStr">
        <is>
          <t>⚠️ brak</t>
        </is>
      </c>
      <c r="G10" s="47" t="inlineStr">
        <is>
          <t>⚠️ TBD</t>
        </is>
      </c>
      <c r="H10" s="47" t="inlineStr">
        <is>
          <t>⚠️ TBD</t>
        </is>
      </c>
      <c r="I10" s="48" t="inlineStr">
        <is>
          <t>⚠️ BRAK EPC — szacunek ok. 7M PLN</t>
        </is>
      </c>
      <c r="J10" s="41" t="inlineStr">
        <is>
          <t>Prezentacja GV (MW/MWh) — EPC ⚠️</t>
        </is>
      </c>
    </row>
    <row r="11" ht="18" customHeight="1">
      <c r="A11" s="33" t="inlineStr">
        <is>
          <t>Dąbrowa Górnicza</t>
        </is>
      </c>
      <c r="B11" s="21" t="inlineStr">
        <is>
          <t>Etap III</t>
        </is>
      </c>
      <c r="C11" s="44" t="n">
        <v>2</v>
      </c>
      <c r="D11" s="21" t="n">
        <v>4</v>
      </c>
      <c r="E11" s="20" t="inlineStr">
        <is>
          <t>Grunt własny</t>
        </is>
      </c>
      <c r="F11" s="46" t="inlineStr">
        <is>
          <t>⚠️ brak</t>
        </is>
      </c>
      <c r="G11" s="47" t="inlineStr">
        <is>
          <t>⚠️ TBD</t>
        </is>
      </c>
      <c r="H11" s="47" t="inlineStr">
        <is>
          <t>⚠️ TBD</t>
        </is>
      </c>
      <c r="I11" s="48" t="inlineStr">
        <is>
          <t>⚠️ BRAK EPC — szacunek ok. 3,5M PLN</t>
        </is>
      </c>
      <c r="J11" s="41" t="inlineStr">
        <is>
          <t>Prezentacja GV (MW/MWh) — EPC ⚠️</t>
        </is>
      </c>
    </row>
    <row r="12" ht="18" customHeight="1">
      <c r="A12" s="33" t="inlineStr">
        <is>
          <t>Poraj</t>
        </is>
      </c>
      <c r="B12" s="21" t="inlineStr">
        <is>
          <t>Etap III</t>
        </is>
      </c>
      <c r="C12" s="44" t="n">
        <v>8</v>
      </c>
      <c r="D12" s="21" t="n">
        <v>16</v>
      </c>
      <c r="E12" s="20" t="inlineStr">
        <is>
          <t>Grunt własny</t>
        </is>
      </c>
      <c r="F12" s="46" t="inlineStr">
        <is>
          <t>⚠️ brak</t>
        </is>
      </c>
      <c r="G12" s="47" t="inlineStr">
        <is>
          <t>⚠️ TBD</t>
        </is>
      </c>
      <c r="H12" s="47" t="inlineStr">
        <is>
          <t>⚠️ TBD</t>
        </is>
      </c>
      <c r="I12" s="48" t="inlineStr">
        <is>
          <t>⚠️ BRAK EPC — szacunek ok. 12M PLN</t>
        </is>
      </c>
      <c r="J12" s="41" t="inlineStr">
        <is>
          <t>Prezentacja GV (MW/MWh) — EPC ⚠️</t>
        </is>
      </c>
    </row>
    <row r="13" ht="22" customHeight="1">
      <c r="A13" s="23" t="inlineStr">
        <is>
          <t>ŁĄCZNIE</t>
        </is>
      </c>
      <c r="B13" s="35" t="inlineStr">
        <is>
          <t>—</t>
        </is>
      </c>
      <c r="C13" s="24" t="n">
        <v>36</v>
      </c>
      <c r="D13" s="24" t="n">
        <v>72</v>
      </c>
      <c r="E13" s="35" t="inlineStr">
        <is>
          <t>—</t>
        </is>
      </c>
      <c r="F13" s="35" t="inlineStr">
        <is>
          <t>—</t>
        </is>
      </c>
      <c r="G13" s="25" t="n">
        <v>39106000</v>
      </c>
      <c r="H13" s="49" t="n">
        <v>1777545.454545455</v>
      </c>
      <c r="I13" s="50" t="inlineStr">
        <is>
          <t>Śr. CAPEX/MW dla 5 lokalizacji z EPC</t>
        </is>
      </c>
      <c r="J13" s="35" t="inlineStr">
        <is>
          <t>—</t>
        </is>
      </c>
    </row>
    <row r="15" ht="28" customHeight="1">
      <c r="A15" s="26" t="inlineStr">
        <is>
          <t>⚠️ BRAK EPC: Wojkowice, Dąbrowa Górnicza, Poraj — wyceny EPC nie zostały dostarczone. Szacunki oparte na analogii do podobnych lokalizacji.</t>
        </is>
      </c>
    </row>
    <row r="16" ht="28" customHeight="1">
      <c r="A16" s="26" t="inlineStr">
        <is>
          <t>BPZ = punkt przyłączenia do sieci WN/SN. Dystans 50m (Mikołów) vs. 3000m (Myszków) = różnica ~2,5 mln PLN CAPEX przyłącza per lokalizacja.</t>
        </is>
      </c>
    </row>
    <row r="19" customHeight="1">
      <c r="A19" t="inlineStr">
        <is>
          <t>Etap</t>
        </is>
      </c>
      <c r="B19" t="inlineStr">
        <is>
          <t>CAPEX (PLN)</t>
        </is>
      </c>
    </row>
    <row r="20" customHeight="1">
      <c r="A20" t="inlineStr">
        <is>
          <t>Etap I</t>
        </is>
      </c>
      <c r="B20" t="n">
        <v>7160000</v>
      </c>
    </row>
    <row r="21" customHeight="1">
      <c r="A21" t="inlineStr">
        <is>
          <t>Etap II</t>
        </is>
      </c>
      <c r="B21" t="n">
        <v>20740000</v>
      </c>
    </row>
    <row r="22" customHeight="1">
      <c r="A22" t="inlineStr">
        <is>
          <t>Etap III*</t>
        </is>
      </c>
      <c r="B22" t="n">
        <v>11206000</v>
      </c>
    </row>
    <row r="23" customHeight="1"/>
  </sheetData>
  <mergeCells count="4">
    <mergeCell ref="A15:J15"/>
    <mergeCell ref="A16:J16"/>
    <mergeCell ref="A1:J1"/>
    <mergeCell ref="A2:J2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6" customWidth="1" min="3" max="3"/>
    <col width="16" customWidth="1" min="4" max="4"/>
    <col width="16" customWidth="1" min="5" max="5"/>
    <col width="14" customWidth="1" min="6" max="6"/>
    <col width="14" customWidth="1" min="7" max="7"/>
  </cols>
  <sheetData>
    <row r="1" ht="32" customHeight="1">
      <c r="A1" s="1" t="inlineStr">
        <is>
          <t>GV BESS — P&amp;L per etap (10 lat, 2027–2036)</t>
        </is>
      </c>
    </row>
    <row r="2" ht="18" customHeight="1">
      <c r="A2" s="2" t="inlineStr">
        <is>
          <t>Podział: Przychód brutto / Koszty operacyjne / EBITDA / Odsetki / Zysk netto | Etap I, II, III</t>
        </is>
      </c>
    </row>
    <row r="4" ht="36" customHeight="1">
      <c r="A4" s="36" t="inlineStr">
        <is>
          <t>Etap</t>
        </is>
      </c>
      <c r="B4" s="36" t="inlineStr">
        <is>
          <t>Rok</t>
        </is>
      </c>
      <c r="C4" s="36" t="inlineStr">
        <is>
          <t>Przychód brutto
(PLN)</t>
        </is>
      </c>
      <c r="D4" s="36" t="inlineStr">
        <is>
          <t>Koszty oper.
(O&amp;M, PLN)</t>
        </is>
      </c>
      <c r="E4" s="36" t="inlineStr">
        <is>
          <t>EBITDA
(PLN)</t>
        </is>
      </c>
      <c r="F4" s="36" t="inlineStr">
        <is>
          <t>Odsetki
(6% p.a., PLN)</t>
        </is>
      </c>
      <c r="G4" s="36" t="inlineStr">
        <is>
          <t>Zysk netto
(po CIT 19%, PLN)</t>
        </is>
      </c>
    </row>
    <row r="5" ht="16" customHeight="1">
      <c r="A5" s="37" t="inlineStr">
        <is>
          <t>Etap I</t>
        </is>
      </c>
      <c r="B5" s="51" t="n">
        <v>2027</v>
      </c>
      <c r="C5" s="28" t="n">
        <v>1451744</v>
      </c>
      <c r="D5" s="28" t="n">
        <v>71600</v>
      </c>
      <c r="E5" s="29" t="n">
        <v>1380144</v>
      </c>
      <c r="F5" s="28" t="n">
        <v>429600</v>
      </c>
      <c r="G5" s="52" t="n">
        <v>576621</v>
      </c>
    </row>
    <row r="6" ht="16" customHeight="1">
      <c r="A6" s="37" t="inlineStr">
        <is>
          <t>Etap I</t>
        </is>
      </c>
      <c r="B6" s="51" t="n">
        <v>2028</v>
      </c>
      <c r="C6" s="28" t="n">
        <v>2204260</v>
      </c>
      <c r="D6" s="28" t="n">
        <v>143200</v>
      </c>
      <c r="E6" s="29" t="n">
        <v>2061060</v>
      </c>
      <c r="F6" s="28" t="n">
        <v>372567</v>
      </c>
      <c r="G6" s="52" t="n">
        <v>981039</v>
      </c>
    </row>
    <row r="7" ht="16" customHeight="1">
      <c r="A7" s="37" t="inlineStr">
        <is>
          <t>Etap I</t>
        </is>
      </c>
      <c r="B7" s="51" t="n">
        <v>2029</v>
      </c>
      <c r="C7" s="28" t="n">
        <v>1553984</v>
      </c>
      <c r="D7" s="28" t="n">
        <v>143200</v>
      </c>
      <c r="E7" s="29" t="n">
        <v>1410784</v>
      </c>
      <c r="F7" s="28" t="n">
        <v>271258</v>
      </c>
      <c r="G7" s="52" t="n">
        <v>536376</v>
      </c>
    </row>
    <row r="8" ht="16" customHeight="1">
      <c r="A8" s="37" t="inlineStr">
        <is>
          <t>Etap I</t>
        </is>
      </c>
      <c r="B8" s="51" t="n">
        <v>2030</v>
      </c>
      <c r="C8" s="28" t="n">
        <v>1251104</v>
      </c>
      <c r="D8" s="28" t="n">
        <v>143200</v>
      </c>
      <c r="E8" s="29" t="n">
        <v>1107904</v>
      </c>
      <c r="F8" s="28" t="n">
        <v>202886</v>
      </c>
      <c r="G8" s="52" t="n">
        <v>346424</v>
      </c>
    </row>
    <row r="9" ht="16" customHeight="1">
      <c r="A9" s="37" t="inlineStr">
        <is>
          <t>Etap I</t>
        </is>
      </c>
      <c r="B9" s="51" t="n">
        <v>2031</v>
      </c>
      <c r="C9" s="28" t="n">
        <v>1181424</v>
      </c>
      <c r="D9" s="28" t="n">
        <v>143200</v>
      </c>
      <c r="E9" s="29" t="n">
        <v>1038224</v>
      </c>
      <c r="F9" s="28" t="n">
        <v>148585</v>
      </c>
      <c r="G9" s="52" t="n">
        <v>333967</v>
      </c>
    </row>
    <row r="10" ht="16" customHeight="1">
      <c r="A10" s="37" t="inlineStr">
        <is>
          <t>Etap I</t>
        </is>
      </c>
      <c r="B10" s="51" t="n">
        <v>2032</v>
      </c>
      <c r="C10" s="28" t="n">
        <v>1193060</v>
      </c>
      <c r="D10" s="28" t="n">
        <v>143200</v>
      </c>
      <c r="E10" s="29" t="n">
        <v>1049860</v>
      </c>
      <c r="F10" s="28" t="n">
        <v>95207</v>
      </c>
      <c r="G10" s="52" t="n">
        <v>386629</v>
      </c>
    </row>
    <row r="11" ht="16" customHeight="1">
      <c r="A11" s="37" t="inlineStr">
        <is>
          <t>Etap I</t>
        </is>
      </c>
      <c r="B11" s="51" t="n">
        <v>2033</v>
      </c>
      <c r="C11" s="28" t="n">
        <v>1150768</v>
      </c>
      <c r="D11" s="28" t="n">
        <v>143200</v>
      </c>
      <c r="E11" s="29" t="n">
        <v>1007568</v>
      </c>
      <c r="F11" s="28" t="n">
        <v>37928</v>
      </c>
      <c r="G11" s="52" t="n">
        <v>398769</v>
      </c>
    </row>
    <row r="12" ht="16" customHeight="1">
      <c r="A12" s="37" t="inlineStr">
        <is>
          <t>Etap I</t>
        </is>
      </c>
      <c r="B12" s="51" t="n">
        <v>2034</v>
      </c>
      <c r="C12" s="28" t="n">
        <v>1140100</v>
      </c>
      <c r="D12" s="28" t="n">
        <v>143200</v>
      </c>
      <c r="E12" s="29" t="n">
        <v>996900</v>
      </c>
      <c r="F12" s="28" t="n">
        <v>0</v>
      </c>
      <c r="G12" s="52" t="n">
        <v>420849</v>
      </c>
    </row>
    <row r="13" ht="16" customHeight="1">
      <c r="A13" s="37" t="inlineStr">
        <is>
          <t>Etap I</t>
        </is>
      </c>
      <c r="B13" s="51" t="n">
        <v>2035</v>
      </c>
      <c r="C13" s="28" t="n">
        <v>1130060</v>
      </c>
      <c r="D13" s="28" t="n">
        <v>143200</v>
      </c>
      <c r="E13" s="29" t="n">
        <v>986860</v>
      </c>
      <c r="F13" s="28" t="n">
        <v>0</v>
      </c>
      <c r="G13" s="52" t="n">
        <v>412717</v>
      </c>
    </row>
    <row r="14" ht="16" customHeight="1">
      <c r="A14" s="37" t="inlineStr">
        <is>
          <t>Etap I</t>
        </is>
      </c>
      <c r="B14" s="51" t="n">
        <v>2036</v>
      </c>
      <c r="C14" s="28" t="n">
        <v>1088136</v>
      </c>
      <c r="D14" s="28" t="n">
        <v>143200</v>
      </c>
      <c r="E14" s="29" t="n">
        <v>944936</v>
      </c>
      <c r="F14" s="28" t="n">
        <v>0</v>
      </c>
      <c r="G14" s="52" t="n">
        <v>378758</v>
      </c>
    </row>
    <row r="15" ht="22" customHeight="1">
      <c r="A15" s="27" t="inlineStr">
        <is>
          <t>SUMA Etap I</t>
        </is>
      </c>
      <c r="B15" s="37" t="inlineStr">
        <is>
          <t>10yr</t>
        </is>
      </c>
      <c r="C15" s="53" t="n">
        <v>13344640</v>
      </c>
      <c r="D15" s="53" t="n">
        <v>1360400</v>
      </c>
      <c r="E15" s="53" t="n">
        <v>11984240</v>
      </c>
      <c r="F15" s="53" t="n">
        <v>1558031</v>
      </c>
      <c r="G15" s="53" t="n">
        <v>4772149</v>
      </c>
    </row>
    <row r="17" ht="16" customHeight="1">
      <c r="A17" s="42" t="inlineStr">
        <is>
          <t>Etap II</t>
        </is>
      </c>
      <c r="B17" s="54" t="n">
        <v>2027</v>
      </c>
      <c r="C17" s="55" t="inlineStr">
        <is>
          <t>—</t>
        </is>
      </c>
      <c r="D17" s="55" t="inlineStr">
        <is>
          <t>—</t>
        </is>
      </c>
      <c r="E17" s="55" t="inlineStr">
        <is>
          <t>—</t>
        </is>
      </c>
      <c r="F17" s="55" t="inlineStr">
        <is>
          <t>—</t>
        </is>
      </c>
      <c r="G17" s="55" t="inlineStr">
        <is>
          <t>—</t>
        </is>
      </c>
    </row>
    <row r="18" ht="16" customHeight="1">
      <c r="A18" s="42" t="inlineStr">
        <is>
          <t>Etap II</t>
        </is>
      </c>
      <c r="B18" s="51" t="n">
        <v>2028</v>
      </c>
      <c r="C18" s="28" t="n">
        <v>3306390</v>
      </c>
      <c r="D18" s="28" t="n">
        <v>207400</v>
      </c>
      <c r="E18" s="29" t="n">
        <v>3098990</v>
      </c>
      <c r="F18" s="28" t="n">
        <v>933000</v>
      </c>
      <c r="G18" s="52" t="n">
        <v>1194472</v>
      </c>
    </row>
    <row r="19" ht="16" customHeight="1">
      <c r="A19" s="42" t="inlineStr">
        <is>
          <t>Etap II</t>
        </is>
      </c>
      <c r="B19" s="51" t="n">
        <v>2029</v>
      </c>
      <c r="C19" s="28" t="n">
        <v>4661952</v>
      </c>
      <c r="D19" s="28" t="n">
        <v>414800</v>
      </c>
      <c r="E19" s="29" t="n">
        <v>4247152</v>
      </c>
      <c r="F19" s="28" t="n">
        <v>803041</v>
      </c>
      <c r="G19" s="52" t="n">
        <v>1669770</v>
      </c>
    </row>
    <row r="20" ht="16" customHeight="1">
      <c r="A20" s="42" t="inlineStr">
        <is>
          <t>Etap II</t>
        </is>
      </c>
      <c r="B20" s="51" t="n">
        <v>2030</v>
      </c>
      <c r="C20" s="28" t="n">
        <v>3753312</v>
      </c>
      <c r="D20" s="28" t="n">
        <v>414800</v>
      </c>
      <c r="E20" s="29" t="n">
        <v>3338512</v>
      </c>
      <c r="F20" s="28" t="n">
        <v>596394</v>
      </c>
      <c r="G20" s="52" t="n">
        <v>1101156</v>
      </c>
    </row>
    <row r="21" ht="16" customHeight="1">
      <c r="A21" s="42" t="inlineStr">
        <is>
          <t>Etap II</t>
        </is>
      </c>
      <c r="B21" s="51" t="n">
        <v>2031</v>
      </c>
      <c r="C21" s="28" t="n">
        <v>3544272</v>
      </c>
      <c r="D21" s="28" t="n">
        <v>414800</v>
      </c>
      <c r="E21" s="29" t="n">
        <v>3129472</v>
      </c>
      <c r="F21" s="28" t="n">
        <v>431867</v>
      </c>
      <c r="G21" s="52" t="n">
        <v>1065100</v>
      </c>
    </row>
    <row r="22" ht="16" customHeight="1">
      <c r="A22" s="42" t="inlineStr">
        <is>
          <t>Etap II</t>
        </is>
      </c>
      <c r="B22" s="51" t="n">
        <v>2032</v>
      </c>
      <c r="C22" s="28" t="n">
        <v>3579180</v>
      </c>
      <c r="D22" s="28" t="n">
        <v>414800</v>
      </c>
      <c r="E22" s="29" t="n">
        <v>3164380</v>
      </c>
      <c r="F22" s="28" t="n">
        <v>270011</v>
      </c>
      <c r="G22" s="52" t="n">
        <v>1224479</v>
      </c>
    </row>
    <row r="23" ht="16" customHeight="1">
      <c r="A23" s="42" t="inlineStr">
        <is>
          <t>Etap II</t>
        </is>
      </c>
      <c r="B23" s="51" t="n">
        <v>2033</v>
      </c>
      <c r="C23" s="28" t="n">
        <v>3452304</v>
      </c>
      <c r="D23" s="28" t="n">
        <v>414800</v>
      </c>
      <c r="E23" s="29" t="n">
        <v>3037504</v>
      </c>
      <c r="F23" s="28" t="n">
        <v>96348</v>
      </c>
      <c r="G23" s="52" t="n">
        <v>1262376</v>
      </c>
    </row>
    <row r="24" ht="16" customHeight="1">
      <c r="A24" s="42" t="inlineStr">
        <is>
          <t>Etap II</t>
        </is>
      </c>
      <c r="B24" s="51" t="n">
        <v>2034</v>
      </c>
      <c r="C24" s="28" t="n">
        <v>3420300</v>
      </c>
      <c r="D24" s="28" t="n">
        <v>414800</v>
      </c>
      <c r="E24" s="29" t="n">
        <v>3005500</v>
      </c>
      <c r="F24" s="28" t="n">
        <v>0</v>
      </c>
      <c r="G24" s="52" t="n">
        <v>1314495</v>
      </c>
    </row>
    <row r="25" ht="16" customHeight="1">
      <c r="A25" s="42" t="inlineStr">
        <is>
          <t>Etap II</t>
        </is>
      </c>
      <c r="B25" s="51" t="n">
        <v>2035</v>
      </c>
      <c r="C25" s="28" t="n">
        <v>3390180</v>
      </c>
      <c r="D25" s="28" t="n">
        <v>414800</v>
      </c>
      <c r="E25" s="29" t="n">
        <v>2975380</v>
      </c>
      <c r="F25" s="28" t="n">
        <v>0</v>
      </c>
      <c r="G25" s="52" t="n">
        <v>1290098</v>
      </c>
    </row>
    <row r="26" ht="16" customHeight="1">
      <c r="A26" s="42" t="inlineStr">
        <is>
          <t>Etap II</t>
        </is>
      </c>
      <c r="B26" s="51" t="n">
        <v>2036</v>
      </c>
      <c r="C26" s="28" t="n">
        <v>3264408</v>
      </c>
      <c r="D26" s="28" t="n">
        <v>414800</v>
      </c>
      <c r="E26" s="29" t="n">
        <v>2849608</v>
      </c>
      <c r="F26" s="28" t="n">
        <v>0</v>
      </c>
      <c r="G26" s="52" t="n">
        <v>1188222</v>
      </c>
    </row>
    <row r="27" ht="22" customHeight="1">
      <c r="A27" s="32" t="inlineStr">
        <is>
          <t>SUMA Etap II</t>
        </is>
      </c>
      <c r="B27" s="42" t="inlineStr">
        <is>
          <t>10yr</t>
        </is>
      </c>
      <c r="C27" s="56" t="n">
        <v>32372298</v>
      </c>
      <c r="D27" s="56" t="n">
        <v>3525800</v>
      </c>
      <c r="E27" s="56" t="n">
        <v>28846498</v>
      </c>
      <c r="F27" s="56" t="n">
        <v>3130660</v>
      </c>
      <c r="G27" s="56" t="n">
        <v>11310169</v>
      </c>
    </row>
    <row r="29" ht="16" customHeight="1">
      <c r="A29" s="44" t="inlineStr">
        <is>
          <t>Etap III</t>
        </is>
      </c>
      <c r="B29" s="54" t="n">
        <v>2027</v>
      </c>
      <c r="C29" s="55" t="inlineStr">
        <is>
          <t>—</t>
        </is>
      </c>
      <c r="D29" s="55" t="inlineStr">
        <is>
          <t>—</t>
        </is>
      </c>
      <c r="E29" s="55" t="inlineStr">
        <is>
          <t>—</t>
        </is>
      </c>
      <c r="F29" s="55" t="inlineStr">
        <is>
          <t>—</t>
        </is>
      </c>
      <c r="G29" s="55" t="inlineStr">
        <is>
          <t>—</t>
        </is>
      </c>
    </row>
    <row r="30" ht="16" customHeight="1">
      <c r="A30" s="44" t="inlineStr">
        <is>
          <t>Etap III</t>
        </is>
      </c>
      <c r="B30" s="54" t="n">
        <v>2028</v>
      </c>
      <c r="C30" s="55" t="inlineStr">
        <is>
          <t>—</t>
        </is>
      </c>
      <c r="D30" s="55" t="inlineStr">
        <is>
          <t>—</t>
        </is>
      </c>
      <c r="E30" s="55" t="inlineStr">
        <is>
          <t>—</t>
        </is>
      </c>
      <c r="F30" s="55" t="inlineStr">
        <is>
          <t>—</t>
        </is>
      </c>
      <c r="G30" s="55" t="inlineStr">
        <is>
          <t>—</t>
        </is>
      </c>
    </row>
    <row r="31" ht="16" customHeight="1">
      <c r="A31" s="44" t="inlineStr">
        <is>
          <t>Etap III</t>
        </is>
      </c>
      <c r="B31" s="54" t="n">
        <v>2029</v>
      </c>
      <c r="C31" s="55" t="inlineStr">
        <is>
          <t>—</t>
        </is>
      </c>
      <c r="D31" s="55" t="inlineStr">
        <is>
          <t>—</t>
        </is>
      </c>
      <c r="E31" s="55" t="inlineStr">
        <is>
          <t>—</t>
        </is>
      </c>
      <c r="F31" s="55" t="inlineStr">
        <is>
          <t>—</t>
        </is>
      </c>
      <c r="G31" s="55" t="inlineStr">
        <is>
          <t>—</t>
        </is>
      </c>
    </row>
    <row r="32" ht="16" customHeight="1">
      <c r="A32" s="44" t="inlineStr">
        <is>
          <t>Etap III</t>
        </is>
      </c>
      <c r="B32" s="51" t="n">
        <v>2030</v>
      </c>
      <c r="C32" s="28" t="n">
        <v>1876656</v>
      </c>
      <c r="D32" s="28" t="n">
        <v>224120</v>
      </c>
      <c r="E32" s="29" t="n">
        <v>1652536</v>
      </c>
      <c r="F32" s="28" t="n">
        <v>672360</v>
      </c>
      <c r="G32" s="52" t="n">
        <v>188819</v>
      </c>
    </row>
    <row r="33" ht="16" customHeight="1">
      <c r="A33" s="44" t="inlineStr">
        <is>
          <t>Etap III</t>
        </is>
      </c>
      <c r="B33" s="51" t="n">
        <v>2031</v>
      </c>
      <c r="C33" s="28" t="n">
        <v>1772136</v>
      </c>
      <c r="D33" s="28" t="n">
        <v>224120</v>
      </c>
      <c r="E33" s="29" t="n">
        <v>1548016</v>
      </c>
      <c r="F33" s="28" t="n">
        <v>613549</v>
      </c>
      <c r="G33" s="52" t="n">
        <v>151794</v>
      </c>
    </row>
    <row r="34" ht="16" customHeight="1">
      <c r="A34" s="44" t="inlineStr">
        <is>
          <t>Etap III</t>
        </is>
      </c>
      <c r="B34" s="51" t="n">
        <v>2032</v>
      </c>
      <c r="C34" s="28" t="n">
        <v>1789590</v>
      </c>
      <c r="D34" s="28" t="n">
        <v>224120</v>
      </c>
      <c r="E34" s="29" t="n">
        <v>1565470</v>
      </c>
      <c r="F34" s="28" t="n">
        <v>557481</v>
      </c>
      <c r="G34" s="52" t="n">
        <v>211347</v>
      </c>
    </row>
    <row r="35" ht="16" customHeight="1">
      <c r="A35" s="44" t="inlineStr">
        <is>
          <t>Etap III</t>
        </is>
      </c>
      <c r="B35" s="51" t="n">
        <v>2033</v>
      </c>
      <c r="C35" s="28" t="n">
        <v>1726152</v>
      </c>
      <c r="D35" s="28" t="n">
        <v>224120</v>
      </c>
      <c r="E35" s="29" t="n">
        <v>1502032</v>
      </c>
      <c r="F35" s="28" t="n">
        <v>497002</v>
      </c>
      <c r="G35" s="52" t="n">
        <v>208950</v>
      </c>
    </row>
    <row r="36" ht="16" customHeight="1">
      <c r="A36" s="44" t="inlineStr">
        <is>
          <t>Etap III</t>
        </is>
      </c>
      <c r="B36" s="51" t="n">
        <v>2034</v>
      </c>
      <c r="C36" s="28" t="n">
        <v>1710150</v>
      </c>
      <c r="D36" s="28" t="n">
        <v>224120</v>
      </c>
      <c r="E36" s="29" t="n">
        <v>1486030</v>
      </c>
      <c r="F36" s="28" t="n">
        <v>436700</v>
      </c>
      <c r="G36" s="52" t="n">
        <v>244833</v>
      </c>
    </row>
    <row r="37" ht="16" customHeight="1">
      <c r="A37" s="44" t="inlineStr">
        <is>
          <t>Etap III</t>
        </is>
      </c>
      <c r="B37" s="51" t="n">
        <v>2035</v>
      </c>
      <c r="C37" s="28" t="n">
        <v>1695090</v>
      </c>
      <c r="D37" s="28" t="n">
        <v>224120</v>
      </c>
      <c r="E37" s="29" t="n">
        <v>1470970</v>
      </c>
      <c r="F37" s="28" t="n">
        <v>373741</v>
      </c>
      <c r="G37" s="52" t="n">
        <v>283632</v>
      </c>
    </row>
    <row r="38" ht="16" customHeight="1">
      <c r="A38" s="44" t="inlineStr">
        <is>
          <t>Etap III</t>
        </is>
      </c>
      <c r="B38" s="51" t="n">
        <v>2036</v>
      </c>
      <c r="C38" s="28" t="n">
        <v>1632204</v>
      </c>
      <c r="D38" s="28" t="n">
        <v>224120</v>
      </c>
      <c r="E38" s="29" t="n">
        <v>1408084</v>
      </c>
      <c r="F38" s="28" t="n">
        <v>307907</v>
      </c>
      <c r="G38" s="52" t="n">
        <v>286020</v>
      </c>
    </row>
    <row r="39" ht="22" customHeight="1">
      <c r="A39" s="33" t="inlineStr">
        <is>
          <t>SUMA Etap III</t>
        </is>
      </c>
      <c r="B39" s="44" t="inlineStr">
        <is>
          <t>10yr</t>
        </is>
      </c>
      <c r="C39" s="57" t="n">
        <v>12201978</v>
      </c>
      <c r="D39" s="57" t="n">
        <v>1568840</v>
      </c>
      <c r="E39" s="57" t="n">
        <v>10633138</v>
      </c>
      <c r="F39" s="57" t="n">
        <v>3458741</v>
      </c>
      <c r="G39" s="57" t="n">
        <v>1575394</v>
      </c>
    </row>
    <row r="41" ht="28" customHeight="1">
      <c r="A41" s="26" t="inlineStr">
        <is>
          <t>Przychód brutto = 100% przychodów wg prognoz Respect Energy (PLN/MW × MW). RE bierze 9% tytułem Profit Share — ujęte w Tab 6.</t>
        </is>
      </c>
    </row>
    <row r="42" ht="28" customHeight="1">
      <c r="A42" s="26" t="inlineStr">
        <is>
          <t>Koszty operacyjne = O&amp;M: 2% CAPEX/rok (⚠️ szacunek branżowy). D&amp;A: amortyzacja 15-letnia liniowa (⚠️ założenie). Odsetki = 6% p.a. od salda pożyczki.</t>
        </is>
      </c>
    </row>
    <row r="43" ht="28" customHeight="1">
      <c r="A43" s="26" t="inlineStr">
        <is>
          <t>Zysk netto = EBITDA − Amortyzacja − Odsetki, po CIT 19%. Etap III: tylko Myszków 6 MW (⚠️). COD Etap III: Q1 2030 — założone.</t>
        </is>
      </c>
    </row>
  </sheetData>
  <mergeCells count="5">
    <mergeCell ref="A1:G1"/>
    <mergeCell ref="A2:G2"/>
    <mergeCell ref="A43:G43"/>
    <mergeCell ref="A41:G41"/>
    <mergeCell ref="A42:G42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L17"/>
  <sheetViews>
    <sheetView showGridLines="0" workbookViewId="0">
      <selection activeCell="A1" sqref="A1"/>
    </sheetView>
  </sheetViews>
  <sheetFormatPr baseColWidth="8" defaultRowHeight="15"/>
  <cols>
    <col width="8" customWidth="1" min="1" max="1"/>
    <col width="15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2" customWidth="1" min="9" max="9"/>
    <col width="14" customWidth="1" min="10" max="10"/>
    <col width="14" customWidth="1" min="11" max="11"/>
    <col width="12" customWidth="1" min="12" max="12"/>
  </cols>
  <sheetData>
    <row r="1" ht="32" customHeight="1">
      <c r="A1" s="1" t="inlineStr">
        <is>
          <t>GV BESS — Pro-forma skonsolidowana (2027–2036)</t>
        </is>
      </c>
    </row>
    <row r="2" ht="18" customHeight="1">
      <c r="A2" s="2" t="inlineStr">
        <is>
          <t>Wszystkie etapy łącznie | Przychód → EBITDA → D&amp;A → EBIT → Odsetki → EBT → CIT → Zysk netto → CF skumulowane</t>
        </is>
      </c>
    </row>
    <row r="4" ht="36" customHeight="1">
      <c r="A4" s="36" t="inlineStr">
        <is>
          <t>Rok</t>
        </is>
      </c>
      <c r="B4" s="36" t="inlineStr">
        <is>
          <t>Przychód
brutto</t>
        </is>
      </c>
      <c r="C4" s="36" t="inlineStr">
        <is>
          <t>Koszty
O&amp;M</t>
        </is>
      </c>
      <c r="D4" s="36" t="inlineStr">
        <is>
          <t>EBITDA</t>
        </is>
      </c>
      <c r="E4" s="36" t="inlineStr">
        <is>
          <t>D&amp;A</t>
        </is>
      </c>
      <c r="F4" s="36" t="inlineStr">
        <is>
          <t>EBIT</t>
        </is>
      </c>
      <c r="G4" s="36" t="inlineStr">
        <is>
          <t>Odsetki</t>
        </is>
      </c>
      <c r="H4" s="36" t="inlineStr">
        <is>
          <t>EBT</t>
        </is>
      </c>
      <c r="I4" s="36" t="inlineStr">
        <is>
          <t>Podatek
CIT 19%</t>
        </is>
      </c>
      <c r="J4" s="36" t="inlineStr">
        <is>
          <t>Zysk
netto</t>
        </is>
      </c>
      <c r="K4" s="36" t="inlineStr">
        <is>
          <t>FCF skum.
(netto+D&amp;A)</t>
        </is>
      </c>
      <c r="L4" s="36" t="inlineStr">
        <is>
          <t>Payback?</t>
        </is>
      </c>
    </row>
    <row r="5" ht="18" customHeight="1">
      <c r="A5" s="58" t="n">
        <v>2027</v>
      </c>
      <c r="B5" s="28" t="n">
        <v>1451744</v>
      </c>
      <c r="C5" s="28" t="n">
        <v>71600</v>
      </c>
      <c r="D5" s="29" t="n">
        <v>1380144</v>
      </c>
      <c r="E5" s="28" t="n">
        <v>238667</v>
      </c>
      <c r="F5" s="28" t="n">
        <v>1141477</v>
      </c>
      <c r="G5" s="28" t="n">
        <v>429600</v>
      </c>
      <c r="H5" s="29" t="n">
        <v>711877</v>
      </c>
      <c r="I5" s="28" t="n">
        <v>135257</v>
      </c>
      <c r="J5" s="29" t="n">
        <v>576621</v>
      </c>
      <c r="K5" s="29" t="n">
        <v>-21894713</v>
      </c>
      <c r="L5" s="51" t="inlineStr"/>
    </row>
    <row r="6" ht="18" customHeight="1">
      <c r="A6" s="58" t="n">
        <v>2028</v>
      </c>
      <c r="B6" s="28" t="n">
        <v>5510650</v>
      </c>
      <c r="C6" s="28" t="n">
        <v>350600</v>
      </c>
      <c r="D6" s="29" t="n">
        <v>5160050</v>
      </c>
      <c r="E6" s="28" t="n">
        <v>1168667</v>
      </c>
      <c r="F6" s="28" t="n">
        <v>3991383</v>
      </c>
      <c r="G6" s="28" t="n">
        <v>1305567</v>
      </c>
      <c r="H6" s="29" t="n">
        <v>2685816</v>
      </c>
      <c r="I6" s="28" t="n">
        <v>510305</v>
      </c>
      <c r="J6" s="29" t="n">
        <v>2175511</v>
      </c>
      <c r="K6" s="29" t="n">
        <v>-18550535</v>
      </c>
      <c r="L6" s="51" t="inlineStr"/>
    </row>
    <row r="7" ht="18" customHeight="1">
      <c r="A7" s="58" t="n">
        <v>2029</v>
      </c>
      <c r="B7" s="28" t="n">
        <v>6215936</v>
      </c>
      <c r="C7" s="28" t="n">
        <v>558000</v>
      </c>
      <c r="D7" s="29" t="n">
        <v>5657936</v>
      </c>
      <c r="E7" s="28" t="n">
        <v>1860000</v>
      </c>
      <c r="F7" s="28" t="n">
        <v>3797936</v>
      </c>
      <c r="G7" s="28" t="n">
        <v>1074298</v>
      </c>
      <c r="H7" s="29" t="n">
        <v>2723638</v>
      </c>
      <c r="I7" s="28" t="n">
        <v>517491</v>
      </c>
      <c r="J7" s="29" t="n">
        <v>2206146</v>
      </c>
      <c r="K7" s="29" t="n">
        <v>-14484389</v>
      </c>
      <c r="L7" s="51" t="inlineStr"/>
    </row>
    <row r="8" ht="18" customHeight="1">
      <c r="A8" s="58" t="n">
        <v>2030</v>
      </c>
      <c r="B8" s="28" t="n">
        <v>6881072</v>
      </c>
      <c r="C8" s="28" t="n">
        <v>782120</v>
      </c>
      <c r="D8" s="29" t="n">
        <v>6098952</v>
      </c>
      <c r="E8" s="28" t="n">
        <v>2607067</v>
      </c>
      <c r="F8" s="28" t="n">
        <v>3491885</v>
      </c>
      <c r="G8" s="28" t="n">
        <v>1471640</v>
      </c>
      <c r="H8" s="29" t="n">
        <v>2020245</v>
      </c>
      <c r="I8" s="28" t="n">
        <v>383847</v>
      </c>
      <c r="J8" s="29" t="n">
        <v>1636399</v>
      </c>
      <c r="K8" s="29" t="n">
        <v>-10240923</v>
      </c>
      <c r="L8" s="51" t="inlineStr"/>
    </row>
    <row r="9" ht="18" customHeight="1">
      <c r="A9" s="58" t="n">
        <v>2031</v>
      </c>
      <c r="B9" s="28" t="n">
        <v>6497832</v>
      </c>
      <c r="C9" s="28" t="n">
        <v>782120</v>
      </c>
      <c r="D9" s="29" t="n">
        <v>5715712</v>
      </c>
      <c r="E9" s="28" t="n">
        <v>2607067</v>
      </c>
      <c r="F9" s="28" t="n">
        <v>3108645</v>
      </c>
      <c r="G9" s="28" t="n">
        <v>1194001</v>
      </c>
      <c r="H9" s="29" t="n">
        <v>1914644</v>
      </c>
      <c r="I9" s="28" t="n">
        <v>363782</v>
      </c>
      <c r="J9" s="29" t="n">
        <v>1550862</v>
      </c>
      <c r="K9" s="29" t="n">
        <v>-6082995</v>
      </c>
      <c r="L9" s="51" t="inlineStr"/>
    </row>
    <row r="10" ht="18" customHeight="1">
      <c r="A10" s="58" t="n">
        <v>2032</v>
      </c>
      <c r="B10" s="28" t="n">
        <v>6561830</v>
      </c>
      <c r="C10" s="28" t="n">
        <v>782120</v>
      </c>
      <c r="D10" s="29" t="n">
        <v>5779710</v>
      </c>
      <c r="E10" s="28" t="n">
        <v>2607067</v>
      </c>
      <c r="F10" s="28" t="n">
        <v>3172643</v>
      </c>
      <c r="G10" s="28" t="n">
        <v>922699</v>
      </c>
      <c r="H10" s="29" t="n">
        <v>2249945</v>
      </c>
      <c r="I10" s="28" t="n">
        <v>427489</v>
      </c>
      <c r="J10" s="29" t="n">
        <v>1822455</v>
      </c>
      <c r="K10" s="29" t="n">
        <v>-1653473</v>
      </c>
      <c r="L10" s="51" t="inlineStr"/>
    </row>
    <row r="11" ht="18" customHeight="1">
      <c r="A11" s="59" t="n">
        <v>2033</v>
      </c>
      <c r="B11" s="60" t="n">
        <v>6329224</v>
      </c>
      <c r="C11" s="60" t="n">
        <v>782120</v>
      </c>
      <c r="D11" s="52" t="n">
        <v>5547104</v>
      </c>
      <c r="E11" s="60" t="n">
        <v>2607067</v>
      </c>
      <c r="F11" s="60" t="n">
        <v>2940037</v>
      </c>
      <c r="G11" s="60" t="n">
        <v>631278</v>
      </c>
      <c r="H11" s="52" t="n">
        <v>2308759</v>
      </c>
      <c r="I11" s="60" t="n">
        <v>438664</v>
      </c>
      <c r="J11" s="52" t="n">
        <v>1870095</v>
      </c>
      <c r="K11" s="52" t="n">
        <v>2823688</v>
      </c>
      <c r="L11" s="61" t="inlineStr">
        <is>
          <t>◀ PAYBACK</t>
        </is>
      </c>
    </row>
    <row r="12" ht="18" customHeight="1">
      <c r="A12" s="58" t="n">
        <v>2034</v>
      </c>
      <c r="B12" s="28" t="n">
        <v>6270550</v>
      </c>
      <c r="C12" s="28" t="n">
        <v>782120</v>
      </c>
      <c r="D12" s="29" t="n">
        <v>5488430</v>
      </c>
      <c r="E12" s="28" t="n">
        <v>2607067</v>
      </c>
      <c r="F12" s="28" t="n">
        <v>2881363</v>
      </c>
      <c r="G12" s="28" t="n">
        <v>436700</v>
      </c>
      <c r="H12" s="29" t="n">
        <v>2444663</v>
      </c>
      <c r="I12" s="28" t="n">
        <v>464486</v>
      </c>
      <c r="J12" s="29" t="n">
        <v>1980177</v>
      </c>
      <c r="K12" s="29" t="n">
        <v>7410932</v>
      </c>
      <c r="L12" s="51" t="inlineStr">
        <is>
          <t>+</t>
        </is>
      </c>
    </row>
    <row r="13" ht="18" customHeight="1">
      <c r="A13" s="58" t="n">
        <v>2035</v>
      </c>
      <c r="B13" s="28" t="n">
        <v>6215330</v>
      </c>
      <c r="C13" s="28" t="n">
        <v>782120</v>
      </c>
      <c r="D13" s="29" t="n">
        <v>5433210</v>
      </c>
      <c r="E13" s="28" t="n">
        <v>2607067</v>
      </c>
      <c r="F13" s="28" t="n">
        <v>2826143</v>
      </c>
      <c r="G13" s="28" t="n">
        <v>373741</v>
      </c>
      <c r="H13" s="29" t="n">
        <v>2452403</v>
      </c>
      <c r="I13" s="28" t="n">
        <v>465957</v>
      </c>
      <c r="J13" s="29" t="n">
        <v>1986446</v>
      </c>
      <c r="K13" s="29" t="n">
        <v>12004445</v>
      </c>
      <c r="L13" s="51" t="inlineStr">
        <is>
          <t>+</t>
        </is>
      </c>
    </row>
    <row r="14" ht="18" customHeight="1">
      <c r="A14" s="58" t="n">
        <v>2036</v>
      </c>
      <c r="B14" s="28" t="n">
        <v>5984748</v>
      </c>
      <c r="C14" s="28" t="n">
        <v>782120</v>
      </c>
      <c r="D14" s="29" t="n">
        <v>5202628</v>
      </c>
      <c r="E14" s="28" t="n">
        <v>2607067</v>
      </c>
      <c r="F14" s="28" t="n">
        <v>2595561</v>
      </c>
      <c r="G14" s="28" t="n">
        <v>307907</v>
      </c>
      <c r="H14" s="29" t="n">
        <v>2287655</v>
      </c>
      <c r="I14" s="28" t="n">
        <v>434654</v>
      </c>
      <c r="J14" s="29" t="n">
        <v>1853000</v>
      </c>
      <c r="K14" s="29" t="n">
        <v>16464512</v>
      </c>
      <c r="L14" s="51" t="inlineStr">
        <is>
          <t>+</t>
        </is>
      </c>
    </row>
    <row r="15" ht="22" customHeight="1">
      <c r="A15" s="24" t="inlineStr">
        <is>
          <t>SUMA 10yr</t>
        </is>
      </c>
      <c r="B15" s="25" t="n">
        <v>57918916</v>
      </c>
      <c r="C15" s="25" t="n">
        <v>6455040</v>
      </c>
      <c r="D15" s="25" t="n">
        <v>51463876</v>
      </c>
      <c r="E15" s="25" t="n">
        <v>21516800</v>
      </c>
      <c r="F15" s="62" t="inlineStr">
        <is>
          <t>—</t>
        </is>
      </c>
      <c r="G15" s="25" t="n">
        <v>8147432</v>
      </c>
      <c r="H15" s="62" t="inlineStr">
        <is>
          <t>—</t>
        </is>
      </c>
      <c r="I15" s="25" t="n">
        <v>4141932</v>
      </c>
      <c r="J15" s="25" t="n">
        <v>17657712</v>
      </c>
      <c r="K15" s="25" t="n">
        <v>16464512</v>
      </c>
      <c r="L15" s="35" t="inlineStr">
        <is>
          <t>—</t>
        </is>
      </c>
    </row>
    <row r="17" ht="28" customHeight="1">
      <c r="A17" s="26" t="inlineStr">
        <is>
          <t>FCF skum. = Zysk netto + D&amp;A (niepieniężna). Punkt startowy: -22,71 mln PLN (kapitał inwestora Etap I+II). Payback = rok, w którym FCF skumulowane ≥ 0 (~2033, Rok 7). ⚠️ Microsite podaje ~48 mies. oparty na uproszczonej kalkulacji EBITDA ÷ CAPEX — różnica wynika z CIT i D&amp;A. D&amp;A 15 lat liniowo (⚠️).</t>
        </is>
      </c>
    </row>
  </sheetData>
  <mergeCells count="3">
    <mergeCell ref="A2:L2"/>
    <mergeCell ref="A1:L1"/>
    <mergeCell ref="A17:L17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4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20" customWidth="1" min="4" max="4"/>
    <col width="20" customWidth="1" min="5" max="5"/>
    <col width="18" customWidth="1" min="6" max="6"/>
  </cols>
  <sheetData>
    <row r="1" ht="32" customHeight="1">
      <c r="A1" s="1" t="inlineStr">
        <is>
          <t>GV BESS — Kaskada finansowania: synergia kolejnych etapów</t>
        </is>
      </c>
    </row>
    <row r="2" ht="18" customHeight="1">
      <c r="A2" s="2" t="inlineStr">
        <is>
          <t>Każdy kolejny etap wspierany przez poprzedni — nie model samofinansujący się, lecz kaskada refinansowania</t>
        </is>
      </c>
    </row>
    <row r="4" ht="36" customHeight="1">
      <c r="A4" s="63" t="inlineStr">
        <is>
          <t>Jak działa kaskada? Przychody Etapu I pokrywają 25% CAPEX Etapu II — inwestor dokłada 75%. Przychody Etapów I+II wspierają finansowanie Etapu III. Kapital pracuje efektywniej z każdym etapem.</t>
        </is>
      </c>
    </row>
    <row r="6" ht="30" customHeight="1">
      <c r="A6" s="64" t="inlineStr">
        <is>
          <t>Etap I</t>
        </is>
      </c>
      <c r="B6" s="65" t="inlineStr">
        <is>
          <t>Etap II</t>
        </is>
      </c>
      <c r="C6" s="66" t="inlineStr">
        <is>
          <t>Etap III</t>
        </is>
      </c>
      <c r="D6" s="67" t="inlineStr"/>
      <c r="E6" s="67" t="inlineStr"/>
    </row>
    <row r="7" ht="20" customHeight="1">
      <c r="A7" s="68" t="inlineStr">
        <is>
          <t>CAPEX</t>
        </is>
      </c>
      <c r="B7" s="69" t="inlineStr">
        <is>
          <t>CAPEX</t>
        </is>
      </c>
      <c r="C7" s="70" t="inlineStr">
        <is>
          <t>CAPEX</t>
        </is>
      </c>
      <c r="D7" s="67" t="inlineStr"/>
      <c r="E7" s="67" t="inlineStr"/>
    </row>
    <row r="8" ht="20" customHeight="1">
      <c r="A8" s="71" t="n">
        <v>7160000</v>
      </c>
      <c r="B8" s="72" t="n">
        <v>20740000</v>
      </c>
      <c r="C8" s="73" t="n">
        <v>11206000</v>
      </c>
      <c r="D8" s="67" t="inlineStr"/>
      <c r="E8" s="67" t="inlineStr"/>
    </row>
    <row r="9" ht="20" customHeight="1">
      <c r="A9" s="68" t="inlineStr">
        <is>
          <t>Kapitał inwestora</t>
        </is>
      </c>
      <c r="B9" s="69" t="inlineStr">
        <is>
          <t>Kapitał inwestora</t>
        </is>
      </c>
      <c r="C9" s="70" t="inlineStr">
        <is>
          <t>Kapitał inwestora</t>
        </is>
      </c>
      <c r="D9" s="74" t="inlineStr">
        <is>
          <t>→</t>
        </is>
      </c>
      <c r="E9" s="74" t="inlineStr">
        <is>
          <t>→</t>
        </is>
      </c>
    </row>
    <row r="10" ht="20" customHeight="1">
      <c r="A10" s="71" t="n">
        <v>7160000</v>
      </c>
      <c r="B10" s="72" t="n">
        <v>15550000</v>
      </c>
      <c r="C10" s="73" t="n">
        <v>11206000</v>
      </c>
      <c r="D10" s="67" t="inlineStr"/>
      <c r="E10" s="67" t="inlineStr"/>
    </row>
    <row r="11" ht="20" customHeight="1">
      <c r="A11" s="75" t="n">
        <v>1</v>
      </c>
      <c r="B11" s="76" t="n">
        <v>0.7497589199614272</v>
      </c>
      <c r="C11" s="77" t="n">
        <v>1</v>
      </c>
      <c r="D11" s="67" t="inlineStr"/>
      <c r="E11" s="67" t="inlineStr"/>
    </row>
    <row r="12" ht="52" customHeight="1">
      <c r="A12" s="78" t="inlineStr">
        <is>
          <t>Przychody Etapu I
→ 5,19 mln PLN
(pokrywa 25% CAPEX II)</t>
        </is>
      </c>
      <c r="B12" s="78" t="inlineStr">
        <is>
          <t>Przychody Etapów I+II
→ finansują serwis
długu Etapu III</t>
        </is>
      </c>
      <c r="C12" s="78" t="inlineStr">
        <is>
          <t>Pełne przychody
portfela (22+ MW)
→ spłata + zysk</t>
        </is>
      </c>
      <c r="D12" s="67" t="inlineStr"/>
      <c r="E12" s="67" t="inlineStr"/>
    </row>
    <row r="15" ht="24" customHeight="1">
      <c r="A15" s="79" t="inlineStr">
        <is>
          <t>▸ Warunki zwrotu dla inwestora</t>
        </is>
      </c>
    </row>
    <row r="16" ht="20" customHeight="1">
      <c r="A16" s="13" t="inlineStr">
        <is>
          <t>Parametr</t>
        </is>
      </c>
      <c r="B16" s="13" t="inlineStr">
        <is>
          <t>Wartość</t>
        </is>
      </c>
      <c r="C16" s="13" t="inlineStr">
        <is>
          <t>Uwagi</t>
        </is>
      </c>
      <c r="D16" s="13" t="inlineStr"/>
      <c r="E16" s="13" t="inlineStr"/>
      <c r="F16" s="13" t="inlineStr"/>
    </row>
    <row r="17" ht="18" customHeight="1">
      <c r="A17" s="80" t="inlineStr">
        <is>
          <t>Oprocentowanie pożyczki</t>
        </is>
      </c>
      <c r="B17" s="58" t="inlineStr">
        <is>
          <t>6% rocznie</t>
        </is>
      </c>
      <c r="C17" s="81" t="inlineStr">
        <is>
          <t>Naliczane od salda niespłaconego</t>
        </is>
      </c>
      <c r="D17" s="82" t="n"/>
      <c r="E17" s="82" t="n"/>
      <c r="F17" s="82" t="n"/>
    </row>
    <row r="18" ht="18" customHeight="1">
      <c r="A18" s="80" t="inlineStr">
        <is>
          <t>Udział w zysku (po spłacie)</t>
        </is>
      </c>
      <c r="B18" s="58" t="inlineStr">
        <is>
          <t>25% SPV</t>
        </is>
      </c>
      <c r="C18" s="81" t="inlineStr">
        <is>
          <t>Bezterminowo, bez dalszego zaangażowania kapitału</t>
        </is>
      </c>
      <c r="D18" s="82" t="n"/>
      <c r="E18" s="82" t="n"/>
      <c r="F18" s="82" t="n"/>
    </row>
    <row r="19" ht="18" customHeight="1">
      <c r="A19" s="80" t="inlineStr">
        <is>
          <t>Szacowany payback</t>
        </is>
      </c>
      <c r="B19" s="58" t="inlineStr">
        <is>
          <t>~48 miesięcy</t>
        </is>
      </c>
      <c r="C19" s="81" t="inlineStr">
        <is>
          <t>Oparty na CF konsolidowanym</t>
        </is>
      </c>
      <c r="D19" s="82" t="n"/>
      <c r="E19" s="82" t="n"/>
      <c r="F19" s="82" t="n"/>
    </row>
    <row r="20" ht="18" customHeight="1">
      <c r="A20" s="80" t="inlineStr">
        <is>
          <t>RE Profit Share (Respect Energy)</t>
        </is>
      </c>
      <c r="B20" s="58" t="inlineStr">
        <is>
          <t>9% przychodów</t>
        </is>
      </c>
      <c r="C20" s="81" t="inlineStr">
        <is>
          <t>Kontrakt 5-letni: 9% do RE, 91% do właściciela</t>
        </is>
      </c>
      <c r="D20" s="82" t="n"/>
      <c r="E20" s="82" t="n"/>
      <c r="F20" s="82" t="n"/>
    </row>
    <row r="21" ht="18" customHeight="1">
      <c r="A21" s="80" t="inlineStr">
        <is>
          <t>Łączny kapitał inwestora (I+II)</t>
        </is>
      </c>
      <c r="B21" s="58" t="inlineStr">
        <is>
          <t>22,71 mln PLN</t>
        </is>
      </c>
      <c r="C21" s="81" t="inlineStr">
        <is>
          <t>Etap I: 100% + Etap II: 75% CAPEX</t>
        </is>
      </c>
      <c r="D21" s="82" t="n"/>
      <c r="E21" s="82" t="n"/>
      <c r="F21" s="82" t="n"/>
    </row>
    <row r="22" ht="18" customHeight="1">
      <c r="A22" s="80" t="inlineStr">
        <is>
          <t>Etap II: wkład z przychodów E.I</t>
        </is>
      </c>
      <c r="B22" s="58" t="inlineStr">
        <is>
          <t>5,19 mln PLN</t>
        </is>
      </c>
      <c r="C22" s="81" t="inlineStr">
        <is>
          <t>~25% CAPEX Etapu II pokryte przez Etap I</t>
        </is>
      </c>
      <c r="D22" s="82" t="n"/>
      <c r="E22" s="82" t="n"/>
      <c r="F22" s="82" t="n"/>
    </row>
    <row r="24" ht="28" customHeight="1">
      <c r="A24" s="26" t="inlineStr">
        <is>
          <t>WAŻNE: 'Synergia etapów' — każdy kolejny etap wspierany przez poprzedni, nie model samofinansujący się. Etap II wymaga zaangażowania 75% kapitału inwestorskiego. Język: 'każdy kolejny etap wspierany przez poprzedni' / 'synergia kolejnych etapów'.</t>
        </is>
      </c>
    </row>
  </sheetData>
  <mergeCells count="17">
    <mergeCell ref="C22:F22"/>
    <mergeCell ref="A2:F2"/>
    <mergeCell ref="C18:F18"/>
    <mergeCell ref="C19:F19"/>
    <mergeCell ref="A22"/>
    <mergeCell ref="A17"/>
    <mergeCell ref="C17:F17"/>
    <mergeCell ref="A18"/>
    <mergeCell ref="A24:F24"/>
    <mergeCell ref="A21"/>
    <mergeCell ref="A1:F1"/>
    <mergeCell ref="C20:F20"/>
    <mergeCell ref="A20"/>
    <mergeCell ref="C21:F21"/>
    <mergeCell ref="A4:F4"/>
    <mergeCell ref="A19"/>
    <mergeCell ref="A15:F15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E31"/>
  <sheetViews>
    <sheetView showGridLines="0" workbookViewId="0">
      <selection activeCell="A1" sqref="A1"/>
    </sheetView>
  </sheetViews>
  <sheetFormatPr baseColWidth="8" defaultRowHeight="15"/>
  <cols>
    <col width="32" customWidth="1" min="1" max="1"/>
    <col width="20" customWidth="1" min="2" max="2"/>
    <col width="14" customWidth="1" min="3" max="3"/>
    <col width="36" customWidth="1" min="4" max="4"/>
    <col width="26" customWidth="1" min="5" max="5"/>
  </cols>
  <sheetData>
    <row r="1" ht="32" customHeight="1">
      <c r="A1" s="1" t="inlineStr">
        <is>
          <t>GV BESS — Założenia i źródła danych</t>
        </is>
      </c>
    </row>
    <row r="2" ht="18" customHeight="1">
      <c r="A2" s="2" t="inlineStr">
        <is>
          <t>Każda liczba musi mieć źródło. ⚠️ = flaga danych — wymaga potwierdzenia od GammaVenture lub audytora</t>
        </is>
      </c>
    </row>
    <row r="4" ht="24" customHeight="1">
      <c r="A4" s="36" t="inlineStr">
        <is>
          <t>Parametr</t>
        </is>
      </c>
      <c r="B4" s="36" t="inlineStr">
        <is>
          <t>Wartość</t>
        </is>
      </c>
      <c r="C4" s="36" t="inlineStr">
        <is>
          <t>Jednostka</t>
        </is>
      </c>
      <c r="D4" s="36" t="inlineStr">
        <is>
          <t>Źródło</t>
        </is>
      </c>
      <c r="E4" s="36" t="inlineStr">
        <is>
          <t>⚠️ Uwagi / Flagi</t>
        </is>
      </c>
    </row>
    <row r="5" ht="20" customHeight="1">
      <c r="A5" s="83" t="inlineStr">
        <is>
          <t>Stopa kosztu kapitału (pożyczka inwestora)</t>
        </is>
      </c>
      <c r="B5" s="51" t="inlineStr">
        <is>
          <t>6%</t>
        </is>
      </c>
      <c r="C5" s="84" t="inlineStr">
        <is>
          <t>% rocznie</t>
        </is>
      </c>
      <c r="D5" s="85" t="inlineStr">
        <is>
          <t>Warunki inwestora — rozmowa 16.04.2026 (transkrypt GV BESS)</t>
        </is>
      </c>
      <c r="E5" s="86" t="inlineStr">
        <is>
          <t>✓ Zweryfikowane</t>
        </is>
      </c>
    </row>
    <row r="6" ht="20" customHeight="1">
      <c r="A6" s="83" t="inlineStr">
        <is>
          <t>Udział inwestora w zysku SPV (po spłacie)</t>
        </is>
      </c>
      <c r="B6" s="51" t="inlineStr">
        <is>
          <t>25%</t>
        </is>
      </c>
      <c r="C6" s="84" t="inlineStr">
        <is>
          <t>% zysku SPV bezterminowo</t>
        </is>
      </c>
      <c r="D6" s="85" t="inlineStr">
        <is>
          <t>Warunki inwestora — rozmowa 16.04.2026 (transkrypt GV BESS)</t>
        </is>
      </c>
      <c r="E6" s="86" t="inlineStr">
        <is>
          <t>✓ Zweryfikowane</t>
        </is>
      </c>
    </row>
    <row r="7" ht="20" customHeight="1">
      <c r="A7" s="83" t="inlineStr">
        <is>
          <t>RE Profit Share — Respect Energy</t>
        </is>
      </c>
      <c r="B7" s="51" t="inlineStr">
        <is>
          <t>9%</t>
        </is>
      </c>
      <c r="C7" s="84" t="inlineStr">
        <is>
          <t>% przychodów operacyjnych</t>
        </is>
      </c>
      <c r="D7" s="85" t="inlineStr">
        <is>
          <t>Respect Energy BESS Oferta, Feb 2026 — kontrakt 5+ lat (Tabela s.6)</t>
        </is>
      </c>
      <c r="E7" s="86" t="inlineStr">
        <is>
          <t>✓ Zweryfikowane</t>
        </is>
      </c>
    </row>
    <row r="8" ht="20" customHeight="1">
      <c r="A8" s="83" t="inlineStr">
        <is>
          <t>Prognozy przychodów BESS (PLN/MW)</t>
        </is>
      </c>
      <c r="B8" s="51" t="inlineStr">
        <is>
          <t>Patrz Tab 3 i Tab 4</t>
        </is>
      </c>
      <c r="C8" s="84" t="inlineStr">
        <is>
          <t>PLN/MW/rok</t>
        </is>
      </c>
      <c r="D8" s="85" t="inlineStr">
        <is>
          <t>Respect Energy BESS Oferta, Feb 2026 — GammaVenture BESS (16MW/32MWh unit)</t>
        </is>
      </c>
      <c r="E8" s="86" t="inlineStr">
        <is>
          <t>✓ Zweryfikowane</t>
        </is>
      </c>
    </row>
    <row r="9" ht="24" customHeight="1">
      <c r="A9" s="87" t="inlineStr">
        <is>
          <t>Koszty O&amp;M (serwis, utrzymanie)</t>
        </is>
      </c>
      <c r="B9" s="88" t="inlineStr">
        <is>
          <t>2%</t>
        </is>
      </c>
      <c r="C9" s="89" t="inlineStr">
        <is>
          <t>% CAPEX rocznie</t>
        </is>
      </c>
      <c r="D9" s="90" t="inlineStr">
        <is>
          <t>⚠️ BRAK POTWIERDZENIA GV — szacunek branżowy dla instalacji BESS</t>
        </is>
      </c>
      <c r="E9" s="91" t="inlineStr">
        <is>
          <t>⚠️ DATA FLAG: GV musi potwierdzić rzeczywistą umowę serwisową lub ofertę O&amp;M. Typowy zakres: 1–3% CAPEX.</t>
        </is>
      </c>
    </row>
    <row r="10" ht="24" customHeight="1">
      <c r="A10" s="87" t="inlineStr">
        <is>
          <t>Amortyzacja urządzeń BESS</t>
        </is>
      </c>
      <c r="B10" s="88" t="inlineStr">
        <is>
          <t>15 lat</t>
        </is>
      </c>
      <c r="C10" s="89" t="inlineStr">
        <is>
          <t>Metoda liniowa</t>
        </is>
      </c>
      <c r="D10" s="90" t="inlineStr">
        <is>
          <t>⚠️ BRAK POTWIERDZENIA — standardowa stawka dla urządzeń energetycznych w Polsce (KŚT gr. 3/4)</t>
        </is>
      </c>
      <c r="E10" s="91" t="inlineStr">
        <is>
          <t>⚠️ DATA FLAG: Sprawdzić z księgowym GV. Kontenery bateryjne mogą amortyzować się 10–20 lat.</t>
        </is>
      </c>
    </row>
    <row r="11" ht="20" customHeight="1">
      <c r="A11" s="83" t="inlineStr">
        <is>
          <t>Stawka CIT</t>
        </is>
      </c>
      <c r="B11" s="51" t="inlineStr">
        <is>
          <t>19%</t>
        </is>
      </c>
      <c r="C11" s="84" t="inlineStr">
        <is>
          <t>%</t>
        </is>
      </c>
      <c r="D11" s="85" t="inlineStr">
        <is>
          <t>Ustawa o podatku dochodowym od osób prawnych (Dz.U. 1992 nr 21 poz. 86, z póź. zm.)</t>
        </is>
      </c>
      <c r="E11" s="86" t="inlineStr">
        <is>
          <t>✓ Zweryfikowane</t>
        </is>
      </c>
    </row>
    <row r="12" ht="24" customHeight="1">
      <c r="A12" s="87" t="inlineStr">
        <is>
          <t>Inflacja</t>
        </is>
      </c>
      <c r="B12" s="88" t="inlineStr">
        <is>
          <t>2.5%</t>
        </is>
      </c>
      <c r="C12" s="89" t="inlineStr">
        <is>
          <t>% rocznie</t>
        </is>
      </c>
      <c r="D12" s="90" t="inlineStr">
        <is>
          <t>⚠️ Cel inflacyjny NBP — prognozy RE już uwzględniają spadek marż rynkowych</t>
        </is>
      </c>
      <c r="E12" s="91" t="inlineStr">
        <is>
          <t>⚠️ DATA FLAG: Modele RE mają wbudowany trend cenowy — inflacja stosowana jedynie do kosztów O&amp;M jeśli trzeba.</t>
        </is>
      </c>
    </row>
    <row r="13" ht="20" customHeight="1">
      <c r="A13" s="83" t="inlineStr">
        <is>
          <t>COD Etap I</t>
        </is>
      </c>
      <c r="B13" s="51" t="inlineStr">
        <is>
          <t>06.2027</t>
        </is>
      </c>
      <c r="C13" s="84" t="inlineStr">
        <is>
          <t>Data</t>
        </is>
      </c>
      <c r="D13" s="85" t="inlineStr">
        <is>
          <t>Plan budowy GV BESS — GV Prezentacja Magazyny Energii</t>
        </is>
      </c>
      <c r="E13" s="86" t="inlineStr">
        <is>
          <t>✓ Zweryfikowane</t>
        </is>
      </c>
    </row>
    <row r="14" ht="20" customHeight="1">
      <c r="A14" s="83" t="inlineStr">
        <is>
          <t>COD Etap II</t>
        </is>
      </c>
      <c r="B14" s="51" t="inlineStr">
        <is>
          <t>06.2028</t>
        </is>
      </c>
      <c r="C14" s="84" t="inlineStr">
        <is>
          <t>Data</t>
        </is>
      </c>
      <c r="D14" s="85" t="inlineStr">
        <is>
          <t>Plan budowy GV BESS — GV Prezentacja Magazyny Energii</t>
        </is>
      </c>
      <c r="E14" s="86" t="inlineStr">
        <is>
          <t>✓ Zweryfikowane</t>
        </is>
      </c>
    </row>
    <row r="15" ht="24" customHeight="1">
      <c r="A15" s="87" t="inlineStr">
        <is>
          <t>COD Etap III (Myszków)</t>
        </is>
      </c>
      <c r="B15" s="88" t="inlineStr">
        <is>
          <t>Q1.2030</t>
        </is>
      </c>
      <c r="C15" s="89" t="inlineStr">
        <is>
          <t>Data (szacunkowa)</t>
        </is>
      </c>
      <c r="D15" s="90" t="inlineStr">
        <is>
          <t>⚠️ BRAK POTWIERDZENIA — oczekuje decyzji TAURON ws. warunków przyłączenia</t>
        </is>
      </c>
      <c r="E15" s="91" t="inlineStr">
        <is>
          <t>⚠️ DATA FLAG: Etap III blokowany przez WP od TAURON. Data COD 01.2030 = założenie. Może być 2030 lub 2031.</t>
        </is>
      </c>
    </row>
    <row r="16" ht="20" customHeight="1">
      <c r="A16" s="83" t="inlineStr">
        <is>
          <t>Moc Etap III — Myszków</t>
        </is>
      </c>
      <c r="B16" s="51" t="inlineStr">
        <is>
          <t>6 MW / 12 MWh</t>
        </is>
      </c>
      <c r="C16" s="84" t="inlineStr">
        <is>
          <t>MW / MWh</t>
        </is>
      </c>
      <c r="D16" s="85" t="inlineStr">
        <is>
          <t>Gamma Venture EPC Szacunki.xlsx — Myszków: 6MW / 12MWh / CAPEX 11,206,000 PLN</t>
        </is>
      </c>
      <c r="E16" s="86" t="inlineStr">
        <is>
          <t>✓ Zweryfikowane</t>
        </is>
      </c>
    </row>
    <row r="17" ht="24" customHeight="1">
      <c r="A17" s="87" t="inlineStr">
        <is>
          <t>CAPEX Etap III — Wojkowice, D.Górnicza, Poraj</t>
        </is>
      </c>
      <c r="B17" s="88" t="inlineStr">
        <is>
          <t>TBD</t>
        </is>
      </c>
      <c r="C17" s="89" t="inlineStr">
        <is>
          <t>PLN</t>
        </is>
      </c>
      <c r="D17" s="90" t="inlineStr">
        <is>
          <t>⚠️ BRAK EPC — wycena nieudostępniona dla tych lokalizacji</t>
        </is>
      </c>
      <c r="E17" s="91" t="inlineStr">
        <is>
          <t>⚠️ DATA FLAG: Trzy lokalizacje bez wyceny EPC. Szacunek na bazie analogii: Wojkowice ~7M, D.Górnicza ~3.5M, Poraj ~12M.</t>
        </is>
      </c>
    </row>
    <row r="18" ht="24" customHeight="1">
      <c r="A18" s="87" t="inlineStr">
        <is>
          <t>Etap II: wkład z przychodów Etapu I</t>
        </is>
      </c>
      <c r="B18" s="88" t="inlineStr">
        <is>
          <t>5,19 mln PLN</t>
        </is>
      </c>
      <c r="C18" s="89" t="inlineStr">
        <is>
          <t>PLN</t>
        </is>
      </c>
      <c r="D18" s="90" t="inlineStr">
        <is>
          <t>Obliczenie: przychody Etap I z H2-2027 + H1-2028 po kosztach</t>
        </is>
      </c>
      <c r="E18" s="91" t="inlineStr">
        <is>
          <t>Wartość szacunkowa — dokładna kwota zależy od realizacji harmonogramu COD i poziomu cen RE.</t>
        </is>
      </c>
    </row>
    <row r="19" ht="20" customHeight="1">
      <c r="A19" s="83" t="inlineStr">
        <is>
          <t>Kurs walutowy EUR/PLN</t>
        </is>
      </c>
      <c r="B19" s="51" t="inlineStr">
        <is>
          <t>Nie dotyczy</t>
        </is>
      </c>
      <c r="C19" s="84" t="inlineStr">
        <is>
          <t>—</t>
        </is>
      </c>
      <c r="D19" s="85" t="inlineStr">
        <is>
          <t>Wszystkie prognozy w PLN — RE Oferta w PLN, EPC w PLN</t>
        </is>
      </c>
      <c r="E19" s="86" t="inlineStr">
        <is>
          <t>✓ Zweryfikowane</t>
        </is>
      </c>
    </row>
    <row r="20" ht="24" customHeight="1">
      <c r="A20" s="87" t="inlineStr">
        <is>
          <t>Stopa dyskontowa (NPV)</t>
        </is>
      </c>
      <c r="B20" s="88" t="inlineStr">
        <is>
          <t>8%</t>
        </is>
      </c>
      <c r="C20" s="89" t="inlineStr">
        <is>
          <t>% rocznie</t>
        </is>
      </c>
      <c r="D20" s="90" t="inlineStr">
        <is>
          <t>⚠️ Szacunek — typowa WACC dla polskich projektów infrastruktury energetycznej</t>
        </is>
      </c>
      <c r="E20" s="91" t="inlineStr">
        <is>
          <t>⚠️ DATA FLAG: NPV nie kalkulowane w tym modelu — stopa referencyjna dla benchmarkingu.</t>
        </is>
      </c>
    </row>
    <row r="21" ht="24" customHeight="1">
      <c r="A21" s="87" t="inlineStr">
        <is>
          <t>Rynek mocy — przychody</t>
        </is>
      </c>
      <c r="B21" s="88" t="inlineStr">
        <is>
          <t>Nie uwzględnione</t>
        </is>
      </c>
      <c r="C21" s="89" t="inlineStr">
        <is>
          <t>—</t>
        </is>
      </c>
      <c r="D21" s="90" t="inlineStr">
        <is>
          <t>Respect Energy BESS Oferta: 'All revenues exclude capacity market' (nota 1 s.7)</t>
        </is>
      </c>
      <c r="E21" s="91" t="inlineStr">
        <is>
          <t>Przychody z rynku mocy nie zostały włączone do prognoz RE. Mogą stanowić +5–15% przychodów p.a. — upside.</t>
        </is>
      </c>
    </row>
    <row r="22" ht="24" customHeight="1">
      <c r="A22" s="87" t="inlineStr">
        <is>
          <t>RE oferta: tytuł kontraktu</t>
        </is>
      </c>
      <c r="B22" s="88" t="inlineStr">
        <is>
          <t>Floor + Profit Share</t>
        </is>
      </c>
      <c r="C22" s="89" t="inlineStr">
        <is>
          <t>Model mieszany</t>
        </is>
      </c>
      <c r="D22" s="90" t="inlineStr">
        <is>
          <t>RE Oferta s.7–9: Stała opłata (Floor) + 65% Profit Share powyżej floor</t>
        </is>
      </c>
      <c r="E22" s="91" t="inlineStr">
        <is>
          <t>⚠️ DATA FLAG: Model P&amp;L zakłada Profit Share 91/9. Jeśli GV wybrało Floor+PS, struktura cash flow się zmienia.</t>
        </is>
      </c>
    </row>
    <row r="24" ht="24" customHeight="1">
      <c r="A24" s="92" t="inlineStr">
        <is>
          <t>▸ PODSUMOWANIE FLAG DANYCH — DO PRZEKAZANIA JANOWI</t>
        </is>
      </c>
    </row>
    <row r="25" ht="20" customHeight="1">
      <c r="A25" s="93" t="inlineStr">
        <is>
          <t>1. O&amp;M: 2% CAPEX/rok — GV musi potwierdzić umowę serwisową lub wycenę O&amp;M.</t>
        </is>
      </c>
    </row>
    <row r="26" ht="20" customHeight="1">
      <c r="A26" s="93" t="inlineStr">
        <is>
          <t>2. Amortyzacja: 15 lat — potwierdzić z księgowym GV (wpływa na Zysk netto, nie na cash flow).</t>
        </is>
      </c>
    </row>
    <row r="27" ht="20" customHeight="1">
      <c r="A27" s="93" t="inlineStr">
        <is>
          <t>3. COD Etap III: Q1.2030 — data założona, oczekuje decyzji TAURON w sprawie WP.</t>
        </is>
      </c>
    </row>
    <row r="28" ht="20" customHeight="1">
      <c r="A28" s="93" t="inlineStr">
        <is>
          <t>4. EPC: brak wycen dla Wojkowice, Dąbrowa Górnicza, Poraj (3 lokalizacje Etap III).</t>
        </is>
      </c>
    </row>
    <row r="29" ht="20" customHeight="1">
      <c r="A29" s="93" t="inlineStr">
        <is>
          <t>5. RE Kontrakt: Profit Share 9% zakłada model 5-letni. Jeśli GV wybrało Floor+PS, należy przeliczyć.</t>
        </is>
      </c>
    </row>
    <row r="30" ht="20" customHeight="1">
      <c r="A30" s="93" t="inlineStr">
        <is>
          <t>6. Rynek mocy: wykluczone z prognoz RE. Potencjalny +5–15% upside — GV może dostarczyć szacunek.</t>
        </is>
      </c>
    </row>
    <row r="31" ht="20" customHeight="1">
      <c r="A31" s="93" t="inlineStr">
        <is>
          <t>7. Inflacja kosztów O&amp;M: 2,5% rocznie — nie zastosowano w tym modelu (konserwatyznie stała stawka).</t>
        </is>
      </c>
    </row>
  </sheetData>
  <mergeCells count="10">
    <mergeCell ref="A30:E30"/>
    <mergeCell ref="A29:E29"/>
    <mergeCell ref="A26:E26"/>
    <mergeCell ref="A24:E24"/>
    <mergeCell ref="A2:E2"/>
    <mergeCell ref="A25:E25"/>
    <mergeCell ref="A28:E28"/>
    <mergeCell ref="A1:E1"/>
    <mergeCell ref="A31:E31"/>
    <mergeCell ref="A27:E2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2026-04-16T19:44:28Z</dcterms:created>
  <dcterms:modified xmlns:dcterms="http://purl.org/dc/terms/" xmlns:xsi="http://www.w3.org/2001/XMLSchema-instance" xsi:type="dcterms:W3CDTF">2026-04-16T19:44:28Z</dcterms:modified>
</cp:coreProperties>
</file>